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147" windowHeight="10554" firstSheet="1" activeTab="4"/>
  </bookViews>
  <sheets>
    <sheet name="附表1" sheetId="9" r:id="rId1"/>
    <sheet name="附表2" sheetId="6" r:id="rId2"/>
    <sheet name="附表3" sheetId="4" r:id="rId3"/>
    <sheet name="附表4" sheetId="2" r:id="rId4"/>
    <sheet name="附表5" sheetId="5" r:id="rId5"/>
  </sheets>
  <definedNames>
    <definedName name="_xlnm._FilterDatabase" localSheetId="2" hidden="1">附表3!$A$4:$Z$9</definedName>
    <definedName name="_xlnm._FilterDatabase" localSheetId="3" hidden="1">附表4!$A$4:$Y$21</definedName>
    <definedName name="_xlnm._FilterDatabase" localSheetId="4" hidden="1">附表5!$A$4:$Y$33</definedName>
    <definedName name="_xlnm._FilterDatabase" localSheetId="1" hidden="1">附表2!$A$4:$Y$4</definedName>
    <definedName name="_xlnm.Print_Area" localSheetId="3">附表4!$A$1:$Y$21</definedName>
    <definedName name="_xlnm.Print_Area" localSheetId="2">附表3!$A$1:$Y$9</definedName>
    <definedName name="_xlnm.Print_Area" localSheetId="4">附表5!$A$1:$Y$33</definedName>
    <definedName name="_xlnm.Print_Titles" localSheetId="3">附表4!$1:$4</definedName>
    <definedName name="_xlnm.Print_Titles" localSheetId="2">附表3!$1:$4</definedName>
    <definedName name="_xlnm.Print_Titles" localSheetId="4">附表5!$1:$4</definedName>
    <definedName name="_xlnm.Print_Area" localSheetId="1">附表2!$A$1:$Y$6</definedName>
    <definedName name="_xlnm.Print_Titles" localSheetId="1">附表2!$1:$4</definedName>
    <definedName name="_xlnm.Print_Area" localSheetId="0">附表1!$A$1:$C$9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<sst xmlns="http://schemas.openxmlformats.org/spreadsheetml/2006/main" count="589" uniqueCount="178">
  <si>
    <t>附表1</t>
  </si>
  <si>
    <t>2025年农牧领域农业保险保费补贴资金（第二季度）拟资助项目汇总表</t>
  </si>
  <si>
    <t>序号</t>
  </si>
  <si>
    <t>承保机构</t>
  </si>
  <si>
    <t>拟资助金额（元）</t>
  </si>
  <si>
    <t>中国平安财产保险股份有限公司深圳分公司</t>
  </si>
  <si>
    <t>太平财产保险有限公司深圳分公司</t>
  </si>
  <si>
    <t>中国人民财产保险股份有限公司深圳市分公司</t>
  </si>
  <si>
    <t>中国太平洋财产保险股份有限公司深圳分公司</t>
  </si>
  <si>
    <t>合计</t>
  </si>
  <si>
    <t>附表2</t>
  </si>
  <si>
    <t>中国平安财产保险股份有限公司深圳分公司保费补贴资金明细表</t>
  </si>
  <si>
    <t>区域</t>
  </si>
  <si>
    <t>标的位置</t>
  </si>
  <si>
    <t>投保人名称</t>
  </si>
  <si>
    <t>投保人性质</t>
  </si>
  <si>
    <t>资格性审查</t>
  </si>
  <si>
    <t>险种类型</t>
  </si>
  <si>
    <t>险种名称</t>
  </si>
  <si>
    <t>保单号</t>
  </si>
  <si>
    <t>投保标的</t>
  </si>
  <si>
    <t>单位</t>
  </si>
  <si>
    <t>承包数量（头、亩、只、尾、个）</t>
  </si>
  <si>
    <t>单位保额（元）</t>
  </si>
  <si>
    <t>保险金额（元）</t>
  </si>
  <si>
    <t>保险费率</t>
  </si>
  <si>
    <t>签单保费金额（元）</t>
  </si>
  <si>
    <t>起保日期</t>
  </si>
  <si>
    <t>终止日期</t>
  </si>
  <si>
    <t>市财政补贴比例</t>
  </si>
  <si>
    <t>投保人负担比例</t>
  </si>
  <si>
    <t>投保人应缴保费（元）</t>
  </si>
  <si>
    <t>投保人已缴保费（元）</t>
  </si>
  <si>
    <t>投保人未缴保险</t>
  </si>
  <si>
    <t>审定补贴金额（元）</t>
  </si>
  <si>
    <t xml:space="preserve">中国平安财产保险股份有限公司深圳分公司      </t>
  </si>
  <si>
    <t>深圳市内（含深汕）</t>
  </si>
  <si>
    <t>广东省深圳市南山区西丽街道大磡社区居委会</t>
  </si>
  <si>
    <t>深圳市南荔王果业中心</t>
  </si>
  <si>
    <t>市内其他主体</t>
  </si>
  <si>
    <t>符合</t>
  </si>
  <si>
    <t>种植险</t>
  </si>
  <si>
    <t>岭南水果</t>
  </si>
  <si>
    <t>10560091400100312578</t>
  </si>
  <si>
    <t>荔枝</t>
  </si>
  <si>
    <t>亩</t>
  </si>
  <si>
    <t>附表3</t>
  </si>
  <si>
    <t>太平财产保险有限公司深圳分公司保费补贴资金明细表</t>
  </si>
  <si>
    <t>深圳市深汕特别合作区赤石镇新城村大蕉园</t>
  </si>
  <si>
    <t>深圳市深汕特别合作区守睦种养专业合作社</t>
  </si>
  <si>
    <t>62007145620260000001</t>
  </si>
  <si>
    <t>岭南水果（荔枝、柚子、油柑等）</t>
  </si>
  <si>
    <t>深圳市光明新区新湖街道新羌社区新屋村</t>
  </si>
  <si>
    <t>深圳市绿田农业开发有限公司</t>
  </si>
  <si>
    <t>菜篮子基地</t>
  </si>
  <si>
    <r>
      <rPr>
        <sz val="14"/>
        <rFont val="宋体"/>
        <charset val="134"/>
        <scheme val="minor"/>
      </rPr>
      <t>钢结构</t>
    </r>
    <r>
      <rPr>
        <sz val="14"/>
        <color rgb="FF000000"/>
        <rFont val="仿宋_GB2312"/>
        <charset val="134"/>
      </rPr>
      <t>大棚</t>
    </r>
  </si>
  <si>
    <t>62007190820260000001</t>
  </si>
  <si>
    <t>露地蔬菜</t>
  </si>
  <si>
    <t>6200714A720260000001</t>
  </si>
  <si>
    <t>露地蔬菜叶菜</t>
  </si>
  <si>
    <t>大棚蔬菜</t>
  </si>
  <si>
    <t>6200714A720260000002</t>
  </si>
  <si>
    <t>大棚蔬菜果菜</t>
  </si>
  <si>
    <t>附表4</t>
  </si>
  <si>
    <t>中国人民财产保险股份有限公司深圳市分公司保费补贴资金明细表</t>
  </si>
  <si>
    <t>广东省深圳市宝安区公明街道CN-02 地块</t>
  </si>
  <si>
    <t>深圳市明湖农业科技有限公司</t>
  </si>
  <si>
    <t>PH0120264403N000000007</t>
  </si>
  <si>
    <t>露地蔬菜-叶菜</t>
  </si>
  <si>
    <t>露地蔬菜-果菜</t>
  </si>
  <si>
    <t>广东省深圳市光明区新湖街道 03-3 地块</t>
  </si>
  <si>
    <t>PH0120264403N000000006</t>
  </si>
  <si>
    <t>广东省汕尾市海丰县赤石镇大安村委会</t>
  </si>
  <si>
    <t>广东润生有机农业科技有限公司</t>
  </si>
  <si>
    <t>PPD920264403N000000002</t>
  </si>
  <si>
    <t>省内市外</t>
  </si>
  <si>
    <t>广东省汕尾市陆丰市大安镇石寨村委会</t>
  </si>
  <si>
    <t>深圳市新传农业科技有限公司</t>
  </si>
  <si>
    <t>钢结构大棚</t>
  </si>
  <si>
    <t>PP2620264403N000000001</t>
  </si>
  <si>
    <t>PPD620264403N000000001</t>
  </si>
  <si>
    <t>大棚蔬菜-果菜</t>
  </si>
  <si>
    <t>深圳市光明区新湖街道新陂头工业园北200米鹏城农夫光明葡萄园03-9地块</t>
  </si>
  <si>
    <t>深圳市光明区辰农农业科技有限公司</t>
  </si>
  <si>
    <t>PH0120264403N000000008</t>
  </si>
  <si>
    <t>广东省汕尾市陆丰市陆丰市畜牧果林场场部陆丰市畜牧果林场场部</t>
  </si>
  <si>
    <t>深圳市骏丰农产品有限公司</t>
  </si>
  <si>
    <t>PP2620264403N000000002</t>
  </si>
  <si>
    <t>PPD620264403N000000002</t>
  </si>
  <si>
    <t>PH0120264403N000000009</t>
  </si>
  <si>
    <t>PPD920264403N000000003</t>
  </si>
  <si>
    <t>广东省广州市增城区派潭镇大田围村</t>
  </si>
  <si>
    <t>深圳市湖尔美农业生物科技有限公司</t>
  </si>
  <si>
    <t>PP2620264403N000000003</t>
  </si>
  <si>
    <t>PH0120264403N000000010</t>
  </si>
  <si>
    <t>PPD620264403N000000003</t>
  </si>
  <si>
    <t>大棚蔬菜-叶菜</t>
  </si>
  <si>
    <t>附表5</t>
  </si>
  <si>
    <t>中国太平洋财产保险股份有限公司深圳分公司保费补贴资金明细表</t>
  </si>
  <si>
    <t>深圳市深汕特别合作区鹅埠镇下北布心村</t>
  </si>
  <si>
    <t>林过珠</t>
  </si>
  <si>
    <t>ASHZ66353B26Q050005R</t>
  </si>
  <si>
    <t>深圳市光明区光明小镇04-2、04-13地块</t>
  </si>
  <si>
    <t>深圳市朗润园农业开发有限公司</t>
  </si>
  <si>
    <t>玉米完全成本</t>
  </si>
  <si>
    <t>ASHZ6632KH26Q050004R</t>
  </si>
  <si>
    <t>2027/04/11</t>
  </si>
  <si>
    <t>ASHZ66352326Q050010E</t>
  </si>
  <si>
    <t>露地蔬菜果菜</t>
  </si>
  <si>
    <t>深圳市光明区光明小镇04-2-1、04-9、04-10地块</t>
  </si>
  <si>
    <t>ASHZ6632KH26QAAAAA1Y</t>
  </si>
  <si>
    <t>2026/08/08</t>
  </si>
  <si>
    <t>ASHZ66352326QAAAAA1R</t>
  </si>
  <si>
    <t>深圳市深汕合作区赤石镇冰深村</t>
  </si>
  <si>
    <t>深圳市恒佳农牧有限公司</t>
  </si>
  <si>
    <t>养殖险</t>
  </si>
  <si>
    <t>能繁母猪</t>
  </si>
  <si>
    <t>ASHZ66347326Q050000N</t>
  </si>
  <si>
    <t>头</t>
  </si>
  <si>
    <t>2027/04/16</t>
  </si>
  <si>
    <t>深圳市深汕特别合作区鹅埠镇水美村</t>
  </si>
  <si>
    <t>鹅埠镇水美村村民委员会</t>
  </si>
  <si>
    <t>水稻</t>
  </si>
  <si>
    <t>ASHZ66349226Q050000T</t>
  </si>
  <si>
    <t>2026/08/31</t>
  </si>
  <si>
    <t>深圳市光明区马田街道马山头社区05-5地块</t>
  </si>
  <si>
    <t>深圳市新阳光农业教育发展有限公司</t>
  </si>
  <si>
    <t>ASHZ66353B26QAAAAA1L</t>
  </si>
  <si>
    <t>岭南水果（西瓜等）</t>
  </si>
  <si>
    <t>2026/06/30</t>
  </si>
  <si>
    <t>深圳市深汕特别合作区赤石镇赤石村、新里村</t>
  </si>
  <si>
    <t>深圳市和美田园投资有限公司</t>
  </si>
  <si>
    <t>ASHZ66352326QAAAAA2G</t>
  </si>
  <si>
    <t>露地蔬菜茎菜</t>
  </si>
  <si>
    <t>2026/09/30</t>
  </si>
  <si>
    <t>深圳市深汕特别合作区赤石镇赤石村、新里村、冰深村、明热村、大安村</t>
  </si>
  <si>
    <t>ASHZ66349226QAAAAA1C</t>
  </si>
  <si>
    <t>深圳市龙岗区宝龙街道龙新社区编号为23-5的龙东菜场</t>
  </si>
  <si>
    <t>深圳市华龙达农业科技有限公司</t>
  </si>
  <si>
    <t>ASHZ66152326QAAAAA1E</t>
  </si>
  <si>
    <t>2027/05/29</t>
  </si>
  <si>
    <t>深圳市宝安区石岩街道麻布新村</t>
  </si>
  <si>
    <t>袁钦珍</t>
  </si>
  <si>
    <t>ASHZF1253B26QAAAAA1W</t>
  </si>
  <si>
    <t>深圳市深汕特别合作区赤石镇冰深村</t>
  </si>
  <si>
    <t>李建武</t>
  </si>
  <si>
    <t>ASHZ66349226QAAAAA2C</t>
  </si>
  <si>
    <t>深圳市深汕特别合作区赤石街道明溪村、小漠街道东旺村、南香村、鲘门街道红源村、百安村</t>
  </si>
  <si>
    <t>袁梦未来生态农场（深圳）有限公司</t>
  </si>
  <si>
    <t>ASHZ66349226QAAAAA3U</t>
  </si>
  <si>
    <t>深圳市深汕特别合作区赤石街道赤石村、冰深村</t>
  </si>
  <si>
    <t>江宇杰</t>
  </si>
  <si>
    <t>ASHZ66349226QAAAAA4D</t>
  </si>
  <si>
    <t>深圳市深汕特别合作区赤石街道明热村、赤石村、大安村、新联村、碗窑村</t>
  </si>
  <si>
    <t>吴海胜</t>
  </si>
  <si>
    <t>ASHZ66349226QAAAAA5C</t>
  </si>
  <si>
    <t>2026/08/15</t>
  </si>
  <si>
    <t>深圳市深汕特别合作区鹅埠镇鹅埠村城内六小组、西南村、下北村、鲘门镇红泉村</t>
  </si>
  <si>
    <t>深圳市粤正合食品有限公司</t>
  </si>
  <si>
    <t>ASHZ66349226QAAAAA7A</t>
  </si>
  <si>
    <t>深圳市深汕特别合作区鲘门镇民新村</t>
  </si>
  <si>
    <t>深圳市新安种业有限公司</t>
  </si>
  <si>
    <t>ASHZ66349226QAAAAA6S</t>
  </si>
  <si>
    <t>深圳市坪山区石井社区果菜贸易有限公司横塘菜场</t>
  </si>
  <si>
    <t>林茂发</t>
  </si>
  <si>
    <t>ASHZ66152326QAAAAA2W</t>
  </si>
  <si>
    <t>2027/06/27</t>
  </si>
  <si>
    <t>深圳市光明区玉塘街道玉律社区阿婆山蔬菜基地</t>
  </si>
  <si>
    <t>深圳泓源农业科技发展有限公司</t>
  </si>
  <si>
    <t>ASHZ66352326QAAAAA3B</t>
  </si>
  <si>
    <t>深圳市深汕特别合作区赤石镇大安村铜锣湖山下亚婆笼角</t>
  </si>
  <si>
    <t>深圳市深汕特别合作区铜锣湖生态茶业有限公司</t>
  </si>
  <si>
    <t>茶叶</t>
  </si>
  <si>
    <t>ASHZ66387026QAAAAA1U</t>
  </si>
  <si>
    <t>2027/06/29</t>
  </si>
  <si>
    <t>深圳市坪山区龙田街道大工业片区及坪山菜场24-12及24-16两个菜地</t>
  </si>
  <si>
    <t>深圳市绿基实业有限公司</t>
  </si>
  <si>
    <t>ASHZ66352326QAAAAA4C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</si>
</sst>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#,###,##0.00"/>
    <numFmt numFmtId="177" formatCode="yyyy/m/d;@"/>
    <numFmt numFmtId="178" formatCode="0.00_);[Red]\(0.00\)"/>
    <numFmt numFmtId="179" formatCode="0.00_ 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7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黑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6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3" fontId="4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3" fontId="5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vertical="center"/>
    </xf>
    <xf numFmtId="10" fontId="8" fillId="0" borderId="1" xfId="3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9" fontId="11" fillId="0" borderId="1" xfId="3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vertical="center" wrapText="1"/>
    </xf>
    <xf numFmtId="43" fontId="1" fillId="0" borderId="0" xfId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vertical="center" wrapText="1"/>
    </xf>
    <xf numFmtId="43" fontId="8" fillId="0" borderId="1" xfId="1" applyFont="1" applyFill="1" applyBorder="1" applyAlignment="1">
      <alignment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9" fontId="8" fillId="0" borderId="1" xfId="3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43" fontId="9" fillId="0" borderId="0" xfId="0" applyNumberFormat="1" applyFont="1" applyFill="1" applyBorder="1" applyAlignment="1">
      <alignment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/>
    </xf>
    <xf numFmtId="43" fontId="8" fillId="0" borderId="1" xfId="1" applyFont="1" applyBorder="1">
      <alignment vertical="center"/>
    </xf>
    <xf numFmtId="43" fontId="9" fillId="0" borderId="1" xfId="1" applyFont="1" applyBorder="1">
      <alignment vertical="center"/>
    </xf>
    <xf numFmtId="43" fontId="17" fillId="0" borderId="1" xfId="1" applyFont="1" applyBorder="1">
      <alignment vertical="center"/>
    </xf>
    <xf numFmtId="43" fontId="1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9" fontId="17" fillId="0" borderId="1" xfId="3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43" fontId="8" fillId="0" borderId="1" xfId="1" applyFont="1" applyFill="1" applyBorder="1">
      <alignment vertical="center"/>
    </xf>
    <xf numFmtId="10" fontId="8" fillId="0" borderId="1" xfId="3" applyNumberFormat="1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9" fontId="6" fillId="0" borderId="1" xfId="3" applyFont="1" applyFill="1" applyBorder="1" applyAlignment="1">
      <alignment horizontal="right" vertical="center" wrapText="1"/>
    </xf>
    <xf numFmtId="58" fontId="1" fillId="0" borderId="0" xfId="0" applyNumberFormat="1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43" fontId="19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9" fontId="8" fillId="0" borderId="1" xfId="3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3" fontId="20" fillId="0" borderId="0" xfId="1" applyFont="1" applyFill="1">
      <alignment vertical="center"/>
    </xf>
    <xf numFmtId="0" fontId="1" fillId="0" borderId="0" xfId="0" applyFont="1" applyFill="1" applyBorder="1">
      <alignment vertical="center"/>
    </xf>
    <xf numFmtId="0" fontId="2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0" fillId="0" borderId="0" xfId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4" fontId="23" fillId="0" borderId="0" xfId="0" applyNumberFormat="1" applyFont="1" applyBorder="1" applyAlignment="1">
      <alignment horizontal="right" vertical="center" wrapText="1"/>
    </xf>
    <xf numFmtId="43" fontId="0" fillId="0" borderId="0" xfId="1" applyBorder="1">
      <alignment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view="pageBreakPreview" zoomScale="80" zoomScaleNormal="100" workbookViewId="0">
      <selection activeCell="C21" sqref="C21"/>
    </sheetView>
  </sheetViews>
  <sheetFormatPr defaultColWidth="8.88392857142857" defaultRowHeight="12.95" outlineLevelCol="3"/>
  <cols>
    <col min="1" max="1" width="7.30357142857143" customWidth="1"/>
    <col min="2" max="2" width="65.1785714285714" customWidth="1"/>
    <col min="3" max="3" width="32.5178571428571" customWidth="1"/>
    <col min="4" max="4" width="19.6696428571429" customWidth="1"/>
  </cols>
  <sheetData>
    <row r="1" spans="1:4">
      <c r="A1" t="s">
        <v>0</v>
      </c>
    </row>
    <row r="2" ht="35" customHeight="1" spans="1:4">
      <c r="A2" s="121" t="s">
        <v>1</v>
      </c>
      <c r="B2" s="122"/>
      <c r="C2" s="122"/>
    </row>
    <row r="3" ht="14.4" customHeight="1" spans="1:4">
      <c r="A3" s="123" t="s">
        <v>2</v>
      </c>
      <c r="B3" s="123" t="s">
        <v>3</v>
      </c>
      <c r="C3" s="123" t="s">
        <v>4</v>
      </c>
      <c r="D3" s="49"/>
    </row>
    <row r="4" ht="14" customHeight="1" spans="1:4">
      <c r="A4" s="124"/>
      <c r="B4" s="124"/>
      <c r="C4" s="124"/>
      <c r="D4" s="49"/>
    </row>
    <row r="5" ht="35" customHeight="1" spans="1:4">
      <c r="A5" s="125">
        <v>1</v>
      </c>
      <c r="B5" s="125" t="s">
        <v>5</v>
      </c>
      <c r="C5" s="126">
        <f>附表2!Y6</f>
        <v>701439.84</v>
      </c>
      <c r="D5" s="127"/>
    </row>
    <row r="6" ht="35" customHeight="1" spans="1:4">
      <c r="A6" s="125">
        <v>2</v>
      </c>
      <c r="B6" s="34" t="s">
        <v>6</v>
      </c>
      <c r="C6" s="126">
        <f>附表3!Y9</f>
        <v>273060</v>
      </c>
      <c r="D6" s="127"/>
    </row>
    <row r="7" ht="35" customHeight="1" spans="1:4">
      <c r="A7" s="125">
        <v>3</v>
      </c>
      <c r="B7" s="128" t="s">
        <v>7</v>
      </c>
      <c r="C7" s="126">
        <f>附表4!Y21</f>
        <v>434474.4</v>
      </c>
      <c r="D7" s="127"/>
    </row>
    <row r="8" ht="35" customHeight="1" spans="1:4">
      <c r="A8" s="125">
        <v>4</v>
      </c>
      <c r="B8" s="125" t="s">
        <v>8</v>
      </c>
      <c r="C8" s="126">
        <f>附表5!Y33</f>
        <v>1770914.4</v>
      </c>
      <c r="D8" s="127"/>
    </row>
    <row r="9" ht="35" customHeight="1" spans="1:4">
      <c r="A9" s="129" t="s">
        <v>9</v>
      </c>
      <c r="B9" s="130"/>
      <c r="C9" s="91">
        <f>SUM(C5:C8)</f>
        <v>3179888.64</v>
      </c>
      <c r="D9" s="127"/>
    </row>
    <row r="14" spans="1:4">
      <c r="C14" s="131"/>
      <c r="D14" s="131"/>
    </row>
    <row r="15" spans="1:4">
      <c r="C15" s="132"/>
      <c r="D15" s="132"/>
    </row>
    <row r="16" spans="1:4">
      <c r="C16" s="132"/>
      <c r="D16" s="132"/>
    </row>
    <row r="17" spans="3:4">
      <c r="C17" s="132"/>
      <c r="D17" s="132"/>
    </row>
    <row r="18" spans="3:4">
      <c r="C18" s="132"/>
      <c r="D18" s="132"/>
    </row>
    <row r="19" spans="3:4">
      <c r="C19" s="132"/>
      <c r="D19" s="132"/>
    </row>
    <row r="20" spans="3:4">
      <c r="C20" s="133"/>
      <c r="D20" s="133"/>
    </row>
    <row r="21" spans="3:4">
      <c r="C21" s="131"/>
      <c r="D21" s="131"/>
    </row>
    <row r="22" spans="3:4">
      <c r="C22" s="131"/>
      <c r="D22" s="131"/>
    </row>
    <row r="23" spans="3:4">
      <c r="C23" s="131"/>
      <c r="D23" s="131"/>
    </row>
  </sheetData>
  <mergeCells count="6">
    <mergeCell ref="A2:C2"/>
    <mergeCell ref="A9:B9"/>
    <mergeCell ref="A3:A4"/>
    <mergeCell ref="B3:B4"/>
    <mergeCell ref="C3:C4"/>
    <mergeCell ref="D3:D4"/>
  </mergeCells>
  <printOptions horizontalCentered="1"/>
  <pageMargins left="0.751388888888889" right="0.751388888888889" top="1" bottom="1" header="0.5" footer="0.5"/>
  <pageSetup paperSize="8" scale="106" firstPageNumber="6" orientation="landscape" useFirstPageNumber="1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9"/>
  <sheetViews>
    <sheetView view="pageBreakPreview" zoomScale="60" zoomScaleNormal="60" workbookViewId="0">
      <pane ySplit="4" topLeftCell="A5" activePane="bottomLeft" state="frozen"/>
      <selection/>
      <selection pane="bottomLeft" activeCell="S15" sqref="S15"/>
    </sheetView>
  </sheetViews>
  <sheetFormatPr defaultColWidth="9.02678571428571" defaultRowHeight="12.95"/>
  <cols>
    <col min="1" max="1" width="3.32142857142857" style="1" customWidth="1"/>
    <col min="2" max="2" width="10.8482142857143" style="1" customWidth="1"/>
    <col min="3" max="3" width="8.02678571428571" style="4" customWidth="1"/>
    <col min="4" max="4" width="12.9196428571429" style="1" customWidth="1"/>
    <col min="5" max="5" width="10.4732142857143" style="1" customWidth="1"/>
    <col min="6" max="7" width="8.33928571428571" style="1" customWidth="1"/>
    <col min="8" max="8" width="8.96428571428571" style="1" customWidth="1"/>
    <col min="9" max="9" width="8.33928571428571" style="1" customWidth="1"/>
    <col min="10" max="10" width="10.7232142857143" style="1" customWidth="1"/>
    <col min="11" max="11" width="8.33928571428571" style="45" customWidth="1"/>
    <col min="12" max="12" width="5.83035714285714" style="1" customWidth="1"/>
    <col min="13" max="13" width="15.5357142857143" style="1" customWidth="1"/>
    <col min="14" max="14" width="14.6339285714286" style="1" customWidth="1"/>
    <col min="15" max="15" width="22.9553571428571" style="1" customWidth="1"/>
    <col min="16" max="16" width="8.33928571428571" style="1" customWidth="1"/>
    <col min="17" max="17" width="21.5089285714286" style="1" customWidth="1"/>
    <col min="18" max="19" width="11.8125" style="1" customWidth="1"/>
    <col min="20" max="21" width="5.83035714285714" style="1" customWidth="1"/>
    <col min="22" max="22" width="18.4910714285714" style="1" customWidth="1"/>
    <col min="23" max="23" width="18.4910714285714" style="6" customWidth="1"/>
    <col min="24" max="24" width="9.72321428571429" style="1" customWidth="1"/>
    <col min="25" max="25" width="18.4910714285714" style="1" customWidth="1"/>
    <col min="26" max="26" width="11.1607142857143" style="1" customWidth="1"/>
    <col min="27" max="16384" width="9.02678571428571" style="1"/>
  </cols>
  <sheetData>
    <row r="1" ht="22.45" spans="1:26">
      <c r="A1" s="52" t="s">
        <v>10</v>
      </c>
      <c r="B1" s="52"/>
      <c r="H1" s="4"/>
      <c r="I1" s="4"/>
      <c r="L1" s="4"/>
      <c r="P1" s="4"/>
      <c r="T1" s="4"/>
      <c r="U1" s="4"/>
      <c r="X1" s="6"/>
    </row>
    <row r="2" ht="35" customHeight="1" spans="1:26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22.45" spans="1:26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2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3"/>
      <c r="X3" s="113"/>
      <c r="Y3" s="111"/>
    </row>
    <row r="4" ht="70.25" spans="1:26">
      <c r="A4" s="14" t="s">
        <v>2</v>
      </c>
      <c r="B4" s="14" t="s">
        <v>3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114" t="s">
        <v>20</v>
      </c>
      <c r="L4" s="14" t="s">
        <v>21</v>
      </c>
      <c r="M4" s="14" t="s">
        <v>22</v>
      </c>
      <c r="N4" s="14" t="s">
        <v>23</v>
      </c>
      <c r="O4" s="14" t="s">
        <v>24</v>
      </c>
      <c r="P4" s="14" t="s">
        <v>25</v>
      </c>
      <c r="Q4" s="14" t="s">
        <v>26</v>
      </c>
      <c r="R4" s="14" t="s">
        <v>27</v>
      </c>
      <c r="S4" s="14" t="s">
        <v>28</v>
      </c>
      <c r="T4" s="14" t="s">
        <v>29</v>
      </c>
      <c r="U4" s="14" t="s">
        <v>30</v>
      </c>
      <c r="V4" s="14" t="s">
        <v>31</v>
      </c>
      <c r="W4" s="15" t="s">
        <v>32</v>
      </c>
      <c r="X4" s="15" t="s">
        <v>33</v>
      </c>
      <c r="Y4" s="14" t="s">
        <v>34</v>
      </c>
    </row>
    <row r="5" ht="87.8" spans="1:26">
      <c r="A5" s="21">
        <v>1</v>
      </c>
      <c r="B5" s="17" t="s">
        <v>35</v>
      </c>
      <c r="C5" s="33" t="s">
        <v>36</v>
      </c>
      <c r="D5" s="33" t="s">
        <v>37</v>
      </c>
      <c r="E5" s="33" t="s">
        <v>38</v>
      </c>
      <c r="F5" s="33" t="s">
        <v>39</v>
      </c>
      <c r="G5" s="21" t="s">
        <v>40</v>
      </c>
      <c r="H5" s="21" t="s">
        <v>41</v>
      </c>
      <c r="I5" s="33" t="s">
        <v>42</v>
      </c>
      <c r="J5" s="134" t="s">
        <v>43</v>
      </c>
      <c r="K5" s="33" t="s">
        <v>44</v>
      </c>
      <c r="L5" s="21" t="s">
        <v>45</v>
      </c>
      <c r="M5" s="33">
        <v>4871.11</v>
      </c>
      <c r="N5" s="66">
        <v>3000</v>
      </c>
      <c r="O5" s="66">
        <v>14613330</v>
      </c>
      <c r="P5" s="104">
        <v>0.08</v>
      </c>
      <c r="Q5" s="102">
        <v>1169066.4</v>
      </c>
      <c r="R5" s="41">
        <v>46181</v>
      </c>
      <c r="S5" s="41">
        <v>46545</v>
      </c>
      <c r="T5" s="115">
        <v>0.6</v>
      </c>
      <c r="U5" s="115">
        <v>0.4</v>
      </c>
      <c r="V5" s="66">
        <v>467626.56</v>
      </c>
      <c r="W5" s="66">
        <v>467626.56</v>
      </c>
      <c r="X5" s="66">
        <v>0</v>
      </c>
      <c r="Y5" s="66">
        <v>701439.84</v>
      </c>
      <c r="Z5" s="5"/>
    </row>
    <row r="6" s="3" customFormat="1" ht="17.55" spans="1:26">
      <c r="A6" s="116" t="s">
        <v>9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43">
        <v>4871.11</v>
      </c>
      <c r="N6" s="43"/>
      <c r="O6" s="43">
        <v>14613330</v>
      </c>
      <c r="P6" s="43"/>
      <c r="Q6" s="43">
        <v>1169066.4</v>
      </c>
      <c r="R6" s="43"/>
      <c r="S6" s="43"/>
      <c r="T6" s="43"/>
      <c r="U6" s="43"/>
      <c r="V6" s="43">
        <v>467626.56</v>
      </c>
      <c r="W6" s="43">
        <v>467626.56</v>
      </c>
      <c r="X6" s="43">
        <v>0</v>
      </c>
      <c r="Y6" s="43">
        <v>701439.84</v>
      </c>
    </row>
    <row r="11" ht="24" customHeight="1" spans="1:26">
      <c r="Q11" s="119"/>
      <c r="R11" s="119"/>
      <c r="S11" s="119"/>
      <c r="T11" s="119"/>
      <c r="U11" s="119"/>
      <c r="V11" s="119"/>
      <c r="W11" s="119"/>
      <c r="X11" s="119"/>
      <c r="Y11" s="119"/>
    </row>
    <row r="17" spans="15:18">
      <c r="O17" s="120"/>
      <c r="P17" s="120"/>
      <c r="Q17" s="120"/>
      <c r="R17" s="120"/>
    </row>
    <row r="18" spans="15:18">
      <c r="O18" s="120"/>
      <c r="P18" s="120"/>
      <c r="Q18" s="120"/>
      <c r="R18" s="120"/>
    </row>
    <row r="19" spans="15:18">
      <c r="O19" s="120"/>
      <c r="P19" s="120"/>
      <c r="Q19" s="120"/>
      <c r="R19" s="120"/>
    </row>
  </sheetData>
  <mergeCells count="2">
    <mergeCell ref="A2:Y2"/>
    <mergeCell ref="A6:L6"/>
  </mergeCells>
  <dataValidations count="2">
    <dataValidation allowBlank="1" showInputMessage="1" showErrorMessage="1" sqref="D5"/>
    <dataValidation type="list" allowBlank="1" showInputMessage="1" showErrorMessage="1" sqref="F5">
      <formula1>"菜篮子基地,农业龙头企业,市内其他主体"</formula1>
    </dataValidation>
  </dataValidations>
  <printOptions horizontalCentered="1"/>
  <pageMargins left="0.196527777777778" right="0.196527777777778" top="0.865972222222222" bottom="0.802777777777778" header="0.5" footer="0.696527777777778"/>
  <pageSetup paperSize="8" scale="71" firstPageNumber="7" fitToHeight="0" orientation="landscape" useFirstPageNumber="1" horizontalDpi="600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0"/>
  <sheetViews>
    <sheetView view="pageBreakPreview" zoomScale="55" zoomScaleNormal="90" workbookViewId="0">
      <pane xSplit="5" ySplit="4" topLeftCell="F5" activePane="bottomRight" state="frozen"/>
      <selection/>
      <selection pane="topRight"/>
      <selection pane="bottomLeft"/>
      <selection pane="bottomRight" activeCell="M17" sqref="M17"/>
    </sheetView>
  </sheetViews>
  <sheetFormatPr defaultColWidth="9.02678571428571" defaultRowHeight="12.95"/>
  <cols>
    <col min="1" max="1" width="3.32142857142857" style="1" customWidth="1"/>
    <col min="2" max="2" width="8.33928571428571" style="1" customWidth="1"/>
    <col min="3" max="3" width="8.02678571428571" style="1" customWidth="1"/>
    <col min="4" max="4" width="12.9196428571429" style="1" customWidth="1"/>
    <col min="5" max="5" width="10.8482142857143" style="1" customWidth="1"/>
    <col min="6" max="6" width="8.33928571428571" style="1" customWidth="1"/>
    <col min="7" max="7" width="6.51785714285714" style="1" customWidth="1"/>
    <col min="8" max="8" width="8.96428571428571" style="1" customWidth="1"/>
    <col min="9" max="9" width="8.33928571428571" style="1" customWidth="1"/>
    <col min="10" max="10" width="11.9821428571429" style="1" customWidth="1"/>
    <col min="11" max="11" width="8.33928571428571" style="1" customWidth="1"/>
    <col min="12" max="12" width="4.07142857142857" style="1" customWidth="1"/>
    <col min="13" max="13" width="15.5357142857143" style="1" customWidth="1"/>
    <col min="14" max="14" width="16.0089285714286" style="1" customWidth="1"/>
    <col min="15" max="15" width="21.5089285714286" style="1" customWidth="1"/>
    <col min="16" max="16" width="8.33928571428571" style="1" customWidth="1"/>
    <col min="17" max="17" width="18.4910714285714" style="1" customWidth="1"/>
    <col min="18" max="19" width="13.1964285714286" style="1" customWidth="1"/>
    <col min="20" max="21" width="8.33928571428571" style="1" customWidth="1"/>
    <col min="22" max="23" width="18.4910714285714" style="1" customWidth="1"/>
    <col min="24" max="24" width="10.8482142857143" style="1" customWidth="1"/>
    <col min="25" max="25" width="18.4910714285714" style="1" customWidth="1"/>
    <col min="26" max="26" width="13.1607142857143" style="50" customWidth="1"/>
    <col min="27" max="16384" width="9.02678571428571" style="50"/>
  </cols>
  <sheetData>
    <row r="1" ht="21.4" spans="1:26">
      <c r="A1" s="99" t="s">
        <v>46</v>
      </c>
    </row>
    <row r="2" ht="40" customHeight="1" spans="1:26">
      <c r="A2" s="8" t="s">
        <v>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="50" customFormat="1" ht="15.1" spans="1:2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="96" customFormat="1" ht="70.25" spans="1:26">
      <c r="A4" s="14" t="s">
        <v>2</v>
      </c>
      <c r="B4" s="14" t="s">
        <v>3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  <c r="L4" s="14" t="s">
        <v>21</v>
      </c>
      <c r="M4" s="14" t="s">
        <v>22</v>
      </c>
      <c r="N4" s="14" t="s">
        <v>23</v>
      </c>
      <c r="O4" s="14" t="s">
        <v>24</v>
      </c>
      <c r="P4" s="14" t="s">
        <v>25</v>
      </c>
      <c r="Q4" s="14" t="s">
        <v>26</v>
      </c>
      <c r="R4" s="14" t="s">
        <v>27</v>
      </c>
      <c r="S4" s="14" t="s">
        <v>28</v>
      </c>
      <c r="T4" s="14" t="s">
        <v>29</v>
      </c>
      <c r="U4" s="14" t="s">
        <v>30</v>
      </c>
      <c r="V4" s="14" t="s">
        <v>31</v>
      </c>
      <c r="W4" s="14" t="s">
        <v>32</v>
      </c>
      <c r="X4" s="14" t="s">
        <v>33</v>
      </c>
      <c r="Y4" s="14" t="s">
        <v>34</v>
      </c>
      <c r="Z4" s="100"/>
    </row>
    <row r="5" s="97" customFormat="1" ht="87.8" spans="1:26">
      <c r="A5" s="101">
        <v>1</v>
      </c>
      <c r="B5" s="17" t="s">
        <v>6</v>
      </c>
      <c r="C5" s="33" t="s">
        <v>36</v>
      </c>
      <c r="D5" s="76" t="s">
        <v>48</v>
      </c>
      <c r="E5" s="76" t="s">
        <v>49</v>
      </c>
      <c r="F5" s="76" t="s">
        <v>39</v>
      </c>
      <c r="G5" s="21" t="s">
        <v>40</v>
      </c>
      <c r="H5" s="21" t="s">
        <v>41</v>
      </c>
      <c r="I5" s="76" t="s">
        <v>42</v>
      </c>
      <c r="J5" s="135" t="s">
        <v>50</v>
      </c>
      <c r="K5" s="76" t="s">
        <v>51</v>
      </c>
      <c r="L5" s="21" t="s">
        <v>45</v>
      </c>
      <c r="M5" s="76">
        <v>400</v>
      </c>
      <c r="N5" s="102">
        <v>3000</v>
      </c>
      <c r="O5" s="103">
        <v>1200000</v>
      </c>
      <c r="P5" s="104">
        <v>0.08</v>
      </c>
      <c r="Q5" s="102">
        <v>96000</v>
      </c>
      <c r="R5" s="105">
        <v>46185</v>
      </c>
      <c r="S5" s="105">
        <v>46549</v>
      </c>
      <c r="T5" s="67">
        <v>0.6</v>
      </c>
      <c r="U5" s="68">
        <v>0.4</v>
      </c>
      <c r="V5" s="66">
        <v>38400</v>
      </c>
      <c r="W5" s="66">
        <v>38400</v>
      </c>
      <c r="X5" s="66">
        <v>0</v>
      </c>
      <c r="Y5" s="66">
        <v>57600</v>
      </c>
      <c r="Z5" s="106"/>
    </row>
    <row r="6" s="97" customFormat="1" ht="87.8" spans="1:26">
      <c r="A6" s="101">
        <v>2</v>
      </c>
      <c r="B6" s="17" t="s">
        <v>6</v>
      </c>
      <c r="C6" s="33" t="s">
        <v>36</v>
      </c>
      <c r="D6" s="76" t="s">
        <v>52</v>
      </c>
      <c r="E6" s="76" t="s">
        <v>53</v>
      </c>
      <c r="F6" s="76" t="s">
        <v>54</v>
      </c>
      <c r="G6" s="21" t="s">
        <v>40</v>
      </c>
      <c r="H6" s="21" t="s">
        <v>41</v>
      </c>
      <c r="I6" s="76" t="s">
        <v>55</v>
      </c>
      <c r="J6" s="135" t="s">
        <v>56</v>
      </c>
      <c r="K6" s="76" t="s">
        <v>55</v>
      </c>
      <c r="L6" s="21" t="s">
        <v>45</v>
      </c>
      <c r="M6" s="76">
        <v>30</v>
      </c>
      <c r="N6" s="102">
        <v>15000</v>
      </c>
      <c r="O6" s="103">
        <v>450000</v>
      </c>
      <c r="P6" s="104">
        <v>0.03</v>
      </c>
      <c r="Q6" s="102">
        <v>13500</v>
      </c>
      <c r="R6" s="105">
        <v>46190</v>
      </c>
      <c r="S6" s="105">
        <v>46554</v>
      </c>
      <c r="T6" s="67">
        <v>0.6</v>
      </c>
      <c r="U6" s="68">
        <v>0.4</v>
      </c>
      <c r="V6" s="66">
        <v>5400</v>
      </c>
      <c r="W6" s="66">
        <v>5400</v>
      </c>
      <c r="X6" s="66">
        <v>0</v>
      </c>
      <c r="Y6" s="66">
        <v>8100</v>
      </c>
      <c r="Z6" s="107"/>
    </row>
    <row r="7" s="97" customFormat="1" ht="87.8" spans="1:26">
      <c r="A7" s="101">
        <v>3</v>
      </c>
      <c r="B7" s="17" t="s">
        <v>6</v>
      </c>
      <c r="C7" s="33" t="s">
        <v>36</v>
      </c>
      <c r="D7" s="76" t="s">
        <v>52</v>
      </c>
      <c r="E7" s="76" t="s">
        <v>53</v>
      </c>
      <c r="F7" s="76" t="s">
        <v>54</v>
      </c>
      <c r="G7" s="21" t="s">
        <v>40</v>
      </c>
      <c r="H7" s="21" t="s">
        <v>41</v>
      </c>
      <c r="I7" s="76" t="s">
        <v>57</v>
      </c>
      <c r="J7" s="76" t="s">
        <v>58</v>
      </c>
      <c r="K7" s="76" t="s">
        <v>59</v>
      </c>
      <c r="L7" s="21" t="s">
        <v>45</v>
      </c>
      <c r="M7" s="76">
        <v>4560</v>
      </c>
      <c r="N7" s="102">
        <v>900</v>
      </c>
      <c r="O7" s="103">
        <v>4104000</v>
      </c>
      <c r="P7" s="104">
        <v>0.08</v>
      </c>
      <c r="Q7" s="102">
        <v>328320</v>
      </c>
      <c r="R7" s="105">
        <v>46190</v>
      </c>
      <c r="S7" s="105">
        <v>46554</v>
      </c>
      <c r="T7" s="67">
        <v>0.6</v>
      </c>
      <c r="U7" s="68">
        <v>0.4</v>
      </c>
      <c r="V7" s="66">
        <v>131328</v>
      </c>
      <c r="W7" s="66">
        <v>131328</v>
      </c>
      <c r="X7" s="66">
        <v>0</v>
      </c>
      <c r="Y7" s="66">
        <v>196992</v>
      </c>
      <c r="Z7" s="107"/>
    </row>
    <row r="8" s="97" customFormat="1" ht="87.8" spans="1:26">
      <c r="A8" s="101">
        <v>4</v>
      </c>
      <c r="B8" s="17" t="s">
        <v>6</v>
      </c>
      <c r="C8" s="33" t="s">
        <v>36</v>
      </c>
      <c r="D8" s="76" t="s">
        <v>52</v>
      </c>
      <c r="E8" s="76" t="s">
        <v>53</v>
      </c>
      <c r="F8" s="76" t="s">
        <v>54</v>
      </c>
      <c r="G8" s="21" t="s">
        <v>40</v>
      </c>
      <c r="H8" s="21" t="s">
        <v>41</v>
      </c>
      <c r="I8" s="76" t="s">
        <v>60</v>
      </c>
      <c r="J8" s="76" t="s">
        <v>61</v>
      </c>
      <c r="K8" s="76" t="s">
        <v>62</v>
      </c>
      <c r="L8" s="21" t="s">
        <v>45</v>
      </c>
      <c r="M8" s="76">
        <v>180</v>
      </c>
      <c r="N8" s="102">
        <v>2000</v>
      </c>
      <c r="O8" s="103">
        <v>360000</v>
      </c>
      <c r="P8" s="104">
        <v>0.048</v>
      </c>
      <c r="Q8" s="102">
        <v>17280</v>
      </c>
      <c r="R8" s="105">
        <v>46190</v>
      </c>
      <c r="S8" s="105">
        <v>46554</v>
      </c>
      <c r="T8" s="67">
        <v>0.6</v>
      </c>
      <c r="U8" s="68">
        <v>0.4</v>
      </c>
      <c r="V8" s="66">
        <v>6912</v>
      </c>
      <c r="W8" s="66">
        <v>6912</v>
      </c>
      <c r="X8" s="66">
        <v>0</v>
      </c>
      <c r="Y8" s="66">
        <v>10368</v>
      </c>
    </row>
    <row r="9" s="98" customFormat="1" ht="17.55" spans="1:26">
      <c r="A9" s="42" t="s">
        <v>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3">
        <v>5170</v>
      </c>
      <c r="N9" s="43"/>
      <c r="O9" s="43">
        <v>6114000</v>
      </c>
      <c r="P9" s="43"/>
      <c r="Q9" s="43">
        <v>455100</v>
      </c>
      <c r="R9" s="108"/>
      <c r="S9" s="108"/>
      <c r="T9" s="109"/>
      <c r="U9" s="109"/>
      <c r="V9" s="43">
        <v>182040</v>
      </c>
      <c r="W9" s="43">
        <v>182040</v>
      </c>
      <c r="X9" s="43">
        <v>0</v>
      </c>
      <c r="Y9" s="43">
        <v>273060</v>
      </c>
    </row>
    <row r="17" spans="10:10">
      <c r="J17" s="110"/>
    </row>
    <row r="19" ht="28" customHeight="1"/>
    <row r="20" ht="28" customHeight="1"/>
  </sheetData>
  <autoFilter xmlns:etc="http://www.wps.cn/officeDocument/2017/etCustomData" ref="A4:Z9" etc:filterBottomFollowUsedRange="0">
    <extLst/>
  </autoFilter>
  <mergeCells count="2">
    <mergeCell ref="A2:Y2"/>
    <mergeCell ref="A9:L9"/>
  </mergeCells>
  <dataValidations count="3">
    <dataValidation type="list" allowBlank="1" showInputMessage="1" showErrorMessage="1" sqref="C5:C8">
      <formula1>"深圳市内（含深汕）,省内市外"</formula1>
    </dataValidation>
    <dataValidation allowBlank="1" showInputMessage="1" showErrorMessage="1" sqref="D5:D8"/>
    <dataValidation type="list" allowBlank="1" showInputMessage="1" showErrorMessage="1" sqref="F5:F8">
      <formula1>"菜篮子基地,农业龙头企业,市内其他主体"</formula1>
    </dataValidation>
  </dataValidations>
  <printOptions horizontalCentered="1"/>
  <pageMargins left="0.196527777777778" right="0.196527777777778" top="0.802777777777778" bottom="1" header="0.5" footer="0.5"/>
  <pageSetup paperSize="8" scale="71" firstPageNumber="8" fitToHeight="0" orientation="landscape" useFirstPageNumber="1" horizontalDpi="600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4"/>
  <sheetViews>
    <sheetView view="pageBreakPreview" zoomScale="52" zoomScaleNormal="90" workbookViewId="0">
      <pane xSplit="11" ySplit="4" topLeftCell="L13" activePane="bottomRight" state="frozen"/>
      <selection/>
      <selection pane="topRight"/>
      <selection pane="bottomLeft"/>
      <selection pane="bottomRight" activeCell="W33" sqref="W33"/>
    </sheetView>
  </sheetViews>
  <sheetFormatPr defaultColWidth="9.02678571428571" defaultRowHeight="12.95"/>
  <cols>
    <col min="1" max="1" width="5.83035714285714" customWidth="1"/>
    <col min="2" max="2" width="12.9196428571429" customWidth="1"/>
    <col min="3" max="3" width="8.02678571428571" style="49" customWidth="1"/>
    <col min="4" max="4" width="14.3035714285714" customWidth="1"/>
    <col min="5" max="5" width="12.9196428571429" customWidth="1"/>
    <col min="6" max="6" width="8.33928571428571" style="49" customWidth="1"/>
    <col min="7" max="7" width="5.83035714285714" customWidth="1"/>
    <col min="8" max="8" width="8.96428571428571" style="49" customWidth="1"/>
    <col min="9" max="9" width="11.5982142857143" customWidth="1"/>
    <col min="10" max="10" width="11.9821428571429" customWidth="1"/>
    <col min="11" max="11" width="11.7321428571429" customWidth="1"/>
    <col min="12" max="12" width="5.83035714285714" customWidth="1"/>
    <col min="13" max="13" width="15.5357142857143" customWidth="1"/>
    <col min="14" max="14" width="16.0089285714286" customWidth="1"/>
    <col min="15" max="15" width="22.9553571428571" customWidth="1"/>
    <col min="16" max="16" width="7.875" style="49" customWidth="1"/>
    <col min="17" max="17" width="18.4910714285714" customWidth="1"/>
    <col min="18" max="19" width="13.1964285714286" style="50" customWidth="1"/>
    <col min="20" max="21" width="8.33928571428571" customWidth="1"/>
    <col min="22" max="23" width="18.4910714285714" customWidth="1"/>
    <col min="24" max="24" width="10.8482142857143" customWidth="1"/>
    <col min="25" max="25" width="18.4910714285714" customWidth="1"/>
  </cols>
  <sheetData>
    <row r="1" ht="22.45" spans="1:25">
      <c r="A1" s="51" t="s">
        <v>63</v>
      </c>
      <c r="D1" s="52"/>
    </row>
    <row r="2" ht="40" customHeight="1" spans="1:25">
      <c r="A2" s="53" t="s">
        <v>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4"/>
      <c r="T2" s="53"/>
      <c r="U2" s="53"/>
      <c r="V2" s="53"/>
      <c r="W2" s="53"/>
      <c r="X2" s="53"/>
      <c r="Y2" s="53"/>
    </row>
    <row r="3" customFormat="1" ht="15.1" spans="1: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6"/>
      <c r="S3" s="56"/>
      <c r="T3" s="55"/>
      <c r="U3" s="55"/>
      <c r="V3" s="55"/>
      <c r="W3" s="55"/>
      <c r="X3" s="55"/>
      <c r="Y3" s="55"/>
    </row>
    <row r="4" s="46" customFormat="1" ht="70.25" spans="1:25">
      <c r="A4" s="57" t="s">
        <v>2</v>
      </c>
      <c r="B4" s="57" t="s">
        <v>3</v>
      </c>
      <c r="C4" s="57" t="s">
        <v>12</v>
      </c>
      <c r="D4" s="57" t="s">
        <v>13</v>
      </c>
      <c r="E4" s="57" t="s">
        <v>14</v>
      </c>
      <c r="F4" s="57" t="s">
        <v>15</v>
      </c>
      <c r="G4" s="57" t="s">
        <v>16</v>
      </c>
      <c r="H4" s="57" t="s">
        <v>17</v>
      </c>
      <c r="I4" s="57" t="s">
        <v>18</v>
      </c>
      <c r="J4" s="57" t="s">
        <v>19</v>
      </c>
      <c r="K4" s="57" t="s">
        <v>20</v>
      </c>
      <c r="L4" s="57" t="s">
        <v>21</v>
      </c>
      <c r="M4" s="57" t="s">
        <v>22</v>
      </c>
      <c r="N4" s="57" t="s">
        <v>23</v>
      </c>
      <c r="O4" s="57" t="s">
        <v>24</v>
      </c>
      <c r="P4" s="57" t="s">
        <v>25</v>
      </c>
      <c r="Q4" s="57" t="s">
        <v>26</v>
      </c>
      <c r="R4" s="58" t="s">
        <v>27</v>
      </c>
      <c r="S4" s="58" t="s">
        <v>28</v>
      </c>
      <c r="T4" s="57" t="s">
        <v>29</v>
      </c>
      <c r="U4" s="57" t="s">
        <v>30</v>
      </c>
      <c r="V4" s="58" t="s">
        <v>31</v>
      </c>
      <c r="W4" s="58" t="s">
        <v>32</v>
      </c>
      <c r="X4" s="58" t="s">
        <v>33</v>
      </c>
      <c r="Y4" s="14" t="s">
        <v>34</v>
      </c>
    </row>
    <row r="5" s="47" customFormat="1" ht="35.1" spans="1:25">
      <c r="A5" s="59">
        <v>1</v>
      </c>
      <c r="B5" s="60" t="s">
        <v>7</v>
      </c>
      <c r="C5" s="59" t="s">
        <v>36</v>
      </c>
      <c r="D5" s="59" t="s">
        <v>65</v>
      </c>
      <c r="E5" s="59" t="s">
        <v>66</v>
      </c>
      <c r="F5" s="59" t="s">
        <v>39</v>
      </c>
      <c r="G5" s="59" t="s">
        <v>40</v>
      </c>
      <c r="H5" s="61" t="s">
        <v>41</v>
      </c>
      <c r="I5" s="62" t="s">
        <v>57</v>
      </c>
      <c r="J5" s="59" t="s">
        <v>67</v>
      </c>
      <c r="K5" s="63" t="s">
        <v>68</v>
      </c>
      <c r="L5" s="64" t="s">
        <v>45</v>
      </c>
      <c r="M5" s="65">
        <v>240</v>
      </c>
      <c r="N5" s="26">
        <v>900</v>
      </c>
      <c r="O5" s="26">
        <f t="shared" ref="O5:O20" si="0">M5*N5</f>
        <v>216000</v>
      </c>
      <c r="P5" s="27">
        <v>0.08</v>
      </c>
      <c r="Q5" s="66">
        <f t="shared" ref="Q5:Q20" si="1">O5*P5</f>
        <v>17280</v>
      </c>
      <c r="R5" s="41">
        <v>46161</v>
      </c>
      <c r="S5" s="41">
        <v>46525</v>
      </c>
      <c r="T5" s="67">
        <v>0.6</v>
      </c>
      <c r="U5" s="68">
        <v>0.4</v>
      </c>
      <c r="V5" s="69">
        <f t="shared" ref="V5:V20" si="2">Q5*U5</f>
        <v>6912</v>
      </c>
      <c r="W5" s="69">
        <f t="shared" ref="W5:W20" si="3">V5</f>
        <v>6912</v>
      </c>
      <c r="X5" s="69">
        <f t="shared" ref="X5:X9" si="4">V5-W5</f>
        <v>0</v>
      </c>
      <c r="Y5" s="69">
        <v>10368</v>
      </c>
    </row>
    <row r="6" s="47" customFormat="1" ht="35.1" spans="1:25">
      <c r="A6" s="70"/>
      <c r="B6" s="71"/>
      <c r="C6" s="70"/>
      <c r="D6" s="70"/>
      <c r="E6" s="72"/>
      <c r="F6" s="70"/>
      <c r="G6" s="70"/>
      <c r="H6" s="73"/>
      <c r="I6" s="74"/>
      <c r="J6" s="70"/>
      <c r="K6" s="63" t="s">
        <v>69</v>
      </c>
      <c r="L6" s="75"/>
      <c r="M6" s="65">
        <v>80</v>
      </c>
      <c r="N6" s="26">
        <v>2000</v>
      </c>
      <c r="O6" s="26">
        <f t="shared" si="0"/>
        <v>160000</v>
      </c>
      <c r="P6" s="27">
        <v>0.08</v>
      </c>
      <c r="Q6" s="66">
        <f t="shared" si="1"/>
        <v>12800</v>
      </c>
      <c r="R6" s="41">
        <v>46161</v>
      </c>
      <c r="S6" s="41">
        <v>46525</v>
      </c>
      <c r="T6" s="67">
        <v>0.6</v>
      </c>
      <c r="U6" s="68">
        <v>0.4</v>
      </c>
      <c r="V6" s="69">
        <f t="shared" si="2"/>
        <v>5120</v>
      </c>
      <c r="W6" s="69">
        <f t="shared" si="3"/>
        <v>5120</v>
      </c>
      <c r="X6" s="69">
        <f t="shared" si="4"/>
        <v>0</v>
      </c>
      <c r="Y6" s="69">
        <v>7680</v>
      </c>
    </row>
    <row r="7" s="47" customFormat="1" ht="70.25" spans="1:25">
      <c r="A7" s="76">
        <v>2</v>
      </c>
      <c r="B7" s="77" t="s">
        <v>7</v>
      </c>
      <c r="C7" s="76" t="s">
        <v>36</v>
      </c>
      <c r="D7" s="76" t="s">
        <v>70</v>
      </c>
      <c r="E7" s="70"/>
      <c r="F7" s="76" t="s">
        <v>39</v>
      </c>
      <c r="G7" s="76" t="s">
        <v>40</v>
      </c>
      <c r="H7" s="78" t="s">
        <v>41</v>
      </c>
      <c r="I7" s="76" t="s">
        <v>57</v>
      </c>
      <c r="J7" s="76" t="s">
        <v>71</v>
      </c>
      <c r="K7" s="63" t="s">
        <v>68</v>
      </c>
      <c r="L7" s="79" t="s">
        <v>45</v>
      </c>
      <c r="M7" s="65">
        <v>800</v>
      </c>
      <c r="N7" s="26">
        <v>900</v>
      </c>
      <c r="O7" s="26">
        <f t="shared" si="0"/>
        <v>720000</v>
      </c>
      <c r="P7" s="27">
        <v>0.08</v>
      </c>
      <c r="Q7" s="66">
        <f t="shared" si="1"/>
        <v>57600</v>
      </c>
      <c r="R7" s="41">
        <v>46161</v>
      </c>
      <c r="S7" s="41">
        <v>46525</v>
      </c>
      <c r="T7" s="67">
        <v>0.6</v>
      </c>
      <c r="U7" s="68">
        <v>0.4</v>
      </c>
      <c r="V7" s="69">
        <f t="shared" si="2"/>
        <v>23040</v>
      </c>
      <c r="W7" s="69">
        <f t="shared" si="3"/>
        <v>23040</v>
      </c>
      <c r="X7" s="69">
        <f t="shared" si="4"/>
        <v>0</v>
      </c>
      <c r="Y7" s="69">
        <v>34560</v>
      </c>
    </row>
    <row r="8" s="47" customFormat="1" ht="70.25" spans="1:25">
      <c r="A8" s="76">
        <v>3</v>
      </c>
      <c r="B8" s="77" t="s">
        <v>7</v>
      </c>
      <c r="C8" s="76" t="s">
        <v>36</v>
      </c>
      <c r="D8" s="76" t="s">
        <v>72</v>
      </c>
      <c r="E8" s="76" t="s">
        <v>73</v>
      </c>
      <c r="F8" s="76" t="s">
        <v>39</v>
      </c>
      <c r="G8" s="76" t="s">
        <v>40</v>
      </c>
      <c r="H8" s="78" t="s">
        <v>41</v>
      </c>
      <c r="I8" s="76" t="s">
        <v>42</v>
      </c>
      <c r="J8" s="76" t="s">
        <v>74</v>
      </c>
      <c r="K8" s="76" t="s">
        <v>42</v>
      </c>
      <c r="L8" s="79" t="s">
        <v>45</v>
      </c>
      <c r="M8" s="65">
        <v>100</v>
      </c>
      <c r="N8" s="26">
        <v>3000</v>
      </c>
      <c r="O8" s="26">
        <f t="shared" si="0"/>
        <v>300000</v>
      </c>
      <c r="P8" s="27">
        <v>0.08</v>
      </c>
      <c r="Q8" s="66">
        <f t="shared" si="1"/>
        <v>24000</v>
      </c>
      <c r="R8" s="41">
        <v>46172</v>
      </c>
      <c r="S8" s="41">
        <v>46536</v>
      </c>
      <c r="T8" s="67">
        <v>0.6</v>
      </c>
      <c r="U8" s="68">
        <v>0.4</v>
      </c>
      <c r="V8" s="69">
        <f t="shared" si="2"/>
        <v>9600</v>
      </c>
      <c r="W8" s="69">
        <f t="shared" si="3"/>
        <v>9600</v>
      </c>
      <c r="X8" s="69">
        <f t="shared" si="4"/>
        <v>0</v>
      </c>
      <c r="Y8" s="69">
        <v>14400</v>
      </c>
    </row>
    <row r="9" s="47" customFormat="1" ht="70.25" spans="1:25">
      <c r="A9" s="76">
        <v>4</v>
      </c>
      <c r="B9" s="77" t="s">
        <v>7</v>
      </c>
      <c r="C9" s="76" t="s">
        <v>75</v>
      </c>
      <c r="D9" s="76" t="s">
        <v>76</v>
      </c>
      <c r="E9" s="59" t="s">
        <v>77</v>
      </c>
      <c r="F9" s="76" t="s">
        <v>54</v>
      </c>
      <c r="G9" s="76" t="s">
        <v>40</v>
      </c>
      <c r="H9" s="78" t="s">
        <v>41</v>
      </c>
      <c r="I9" s="33" t="s">
        <v>78</v>
      </c>
      <c r="J9" s="33" t="s">
        <v>79</v>
      </c>
      <c r="K9" s="33" t="s">
        <v>78</v>
      </c>
      <c r="L9" s="79" t="s">
        <v>45</v>
      </c>
      <c r="M9" s="65">
        <v>30</v>
      </c>
      <c r="N9" s="26">
        <v>15000</v>
      </c>
      <c r="O9" s="26">
        <f t="shared" si="0"/>
        <v>450000</v>
      </c>
      <c r="P9" s="27">
        <v>0.03</v>
      </c>
      <c r="Q9" s="66">
        <f t="shared" si="1"/>
        <v>13500</v>
      </c>
      <c r="R9" s="41">
        <v>46196</v>
      </c>
      <c r="S9" s="41">
        <v>46560</v>
      </c>
      <c r="T9" s="67">
        <v>0.6</v>
      </c>
      <c r="U9" s="68">
        <v>0.4</v>
      </c>
      <c r="V9" s="69">
        <f t="shared" si="2"/>
        <v>5400</v>
      </c>
      <c r="W9" s="69">
        <f t="shared" si="3"/>
        <v>5400</v>
      </c>
      <c r="X9" s="69">
        <f t="shared" si="4"/>
        <v>0</v>
      </c>
      <c r="Y9" s="69">
        <v>8100</v>
      </c>
    </row>
    <row r="10" s="47" customFormat="1" ht="70.25" spans="1:25">
      <c r="A10" s="76">
        <v>5</v>
      </c>
      <c r="B10" s="77" t="s">
        <v>7</v>
      </c>
      <c r="C10" s="76" t="s">
        <v>75</v>
      </c>
      <c r="D10" s="76" t="s">
        <v>76</v>
      </c>
      <c r="E10" s="70"/>
      <c r="F10" s="76" t="s">
        <v>54</v>
      </c>
      <c r="G10" s="76" t="s">
        <v>40</v>
      </c>
      <c r="H10" s="78" t="s">
        <v>41</v>
      </c>
      <c r="I10" s="76" t="s">
        <v>60</v>
      </c>
      <c r="J10" s="76" t="s">
        <v>80</v>
      </c>
      <c r="K10" s="76" t="s">
        <v>81</v>
      </c>
      <c r="L10" s="79" t="s">
        <v>45</v>
      </c>
      <c r="M10" s="65">
        <v>120</v>
      </c>
      <c r="N10" s="26">
        <v>2000</v>
      </c>
      <c r="O10" s="26">
        <f t="shared" si="0"/>
        <v>240000</v>
      </c>
      <c r="P10" s="27">
        <v>0.048</v>
      </c>
      <c r="Q10" s="66">
        <f t="shared" si="1"/>
        <v>11520</v>
      </c>
      <c r="R10" s="41">
        <v>46196</v>
      </c>
      <c r="S10" s="41">
        <v>46560</v>
      </c>
      <c r="T10" s="67">
        <v>0.6</v>
      </c>
      <c r="U10" s="68">
        <v>0.4</v>
      </c>
      <c r="V10" s="69">
        <f t="shared" si="2"/>
        <v>4608</v>
      </c>
      <c r="W10" s="69">
        <f t="shared" si="3"/>
        <v>4608</v>
      </c>
      <c r="X10" s="69">
        <v>0</v>
      </c>
      <c r="Y10" s="69">
        <v>6912</v>
      </c>
    </row>
    <row r="11" s="47" customFormat="1" ht="122.95" spans="1:25">
      <c r="A11" s="76">
        <v>6</v>
      </c>
      <c r="B11" s="77" t="s">
        <v>7</v>
      </c>
      <c r="C11" s="76" t="s">
        <v>36</v>
      </c>
      <c r="D11" s="76" t="s">
        <v>82</v>
      </c>
      <c r="E11" s="76" t="s">
        <v>83</v>
      </c>
      <c r="F11" s="76" t="s">
        <v>39</v>
      </c>
      <c r="G11" s="76" t="s">
        <v>40</v>
      </c>
      <c r="H11" s="78" t="s">
        <v>41</v>
      </c>
      <c r="I11" s="76" t="s">
        <v>57</v>
      </c>
      <c r="J11" s="76" t="s">
        <v>84</v>
      </c>
      <c r="K11" s="63" t="s">
        <v>69</v>
      </c>
      <c r="L11" s="79" t="s">
        <v>45</v>
      </c>
      <c r="M11" s="65">
        <v>70</v>
      </c>
      <c r="N11" s="26">
        <v>2000</v>
      </c>
      <c r="O11" s="26">
        <f t="shared" si="0"/>
        <v>140000</v>
      </c>
      <c r="P11" s="27">
        <v>0.08</v>
      </c>
      <c r="Q11" s="66">
        <f t="shared" si="1"/>
        <v>11200</v>
      </c>
      <c r="R11" s="41">
        <v>46198</v>
      </c>
      <c r="S11" s="41">
        <v>46289</v>
      </c>
      <c r="T11" s="67">
        <v>0.6</v>
      </c>
      <c r="U11" s="68">
        <v>0.4</v>
      </c>
      <c r="V11" s="69">
        <f t="shared" si="2"/>
        <v>4480</v>
      </c>
      <c r="W11" s="69">
        <f t="shared" si="3"/>
        <v>4480</v>
      </c>
      <c r="X11" s="69">
        <f t="shared" ref="X11:X13" si="5">V11-W11</f>
        <v>0</v>
      </c>
      <c r="Y11" s="69">
        <v>6720</v>
      </c>
    </row>
    <row r="12" s="47" customFormat="1" ht="105.35" spans="1:25">
      <c r="A12" s="76">
        <v>7</v>
      </c>
      <c r="B12" s="77" t="s">
        <v>7</v>
      </c>
      <c r="C12" s="76" t="s">
        <v>75</v>
      </c>
      <c r="D12" s="76" t="s">
        <v>85</v>
      </c>
      <c r="E12" s="59" t="s">
        <v>86</v>
      </c>
      <c r="F12" s="76" t="s">
        <v>54</v>
      </c>
      <c r="G12" s="76" t="s">
        <v>40</v>
      </c>
      <c r="H12" s="78" t="s">
        <v>41</v>
      </c>
      <c r="I12" s="33" t="s">
        <v>78</v>
      </c>
      <c r="J12" s="33" t="s">
        <v>87</v>
      </c>
      <c r="K12" s="33" t="s">
        <v>78</v>
      </c>
      <c r="L12" s="79" t="s">
        <v>45</v>
      </c>
      <c r="M12" s="65">
        <v>68</v>
      </c>
      <c r="N12" s="26">
        <v>15000</v>
      </c>
      <c r="O12" s="26">
        <f t="shared" si="0"/>
        <v>1020000</v>
      </c>
      <c r="P12" s="27">
        <v>0.03</v>
      </c>
      <c r="Q12" s="66">
        <f t="shared" si="1"/>
        <v>30600</v>
      </c>
      <c r="R12" s="41">
        <v>46203</v>
      </c>
      <c r="S12" s="41">
        <v>46567</v>
      </c>
      <c r="T12" s="67">
        <v>0.6</v>
      </c>
      <c r="U12" s="68">
        <v>0.4</v>
      </c>
      <c r="V12" s="69">
        <f t="shared" si="2"/>
        <v>12240</v>
      </c>
      <c r="W12" s="69">
        <f t="shared" si="3"/>
        <v>12240</v>
      </c>
      <c r="X12" s="69">
        <f t="shared" si="5"/>
        <v>0</v>
      </c>
      <c r="Y12" s="69">
        <v>18360</v>
      </c>
    </row>
    <row r="13" s="47" customFormat="1" ht="105.35" spans="1:25">
      <c r="A13" s="76">
        <v>8</v>
      </c>
      <c r="B13" s="77" t="s">
        <v>7</v>
      </c>
      <c r="C13" s="76" t="s">
        <v>75</v>
      </c>
      <c r="D13" s="76" t="s">
        <v>85</v>
      </c>
      <c r="E13" s="72"/>
      <c r="F13" s="76" t="s">
        <v>54</v>
      </c>
      <c r="G13" s="76" t="s">
        <v>40</v>
      </c>
      <c r="H13" s="78" t="s">
        <v>41</v>
      </c>
      <c r="I13" s="33" t="s">
        <v>60</v>
      </c>
      <c r="J13" s="33" t="s">
        <v>88</v>
      </c>
      <c r="K13" s="33" t="s">
        <v>81</v>
      </c>
      <c r="L13" s="79" t="s">
        <v>45</v>
      </c>
      <c r="M13" s="65">
        <v>272</v>
      </c>
      <c r="N13" s="26">
        <v>2000</v>
      </c>
      <c r="O13" s="26">
        <v>544000</v>
      </c>
      <c r="P13" s="27">
        <v>0.048</v>
      </c>
      <c r="Q13" s="66">
        <v>26112</v>
      </c>
      <c r="R13" s="41">
        <v>46203</v>
      </c>
      <c r="S13" s="41">
        <v>46567</v>
      </c>
      <c r="T13" s="67">
        <v>0.6</v>
      </c>
      <c r="U13" s="68">
        <v>0.4</v>
      </c>
      <c r="V13" s="69">
        <v>10444.8</v>
      </c>
      <c r="W13" s="69">
        <v>10444.8</v>
      </c>
      <c r="X13" s="69">
        <v>0</v>
      </c>
      <c r="Y13" s="69">
        <v>15667.2</v>
      </c>
    </row>
    <row r="14" s="47" customFormat="1" ht="105.35" spans="1:25">
      <c r="A14" s="76">
        <v>9</v>
      </c>
      <c r="B14" s="77" t="s">
        <v>7</v>
      </c>
      <c r="C14" s="76" t="s">
        <v>75</v>
      </c>
      <c r="D14" s="76" t="s">
        <v>85</v>
      </c>
      <c r="E14" s="72"/>
      <c r="F14" s="76" t="s">
        <v>54</v>
      </c>
      <c r="G14" s="76" t="s">
        <v>40</v>
      </c>
      <c r="H14" s="78" t="s">
        <v>41</v>
      </c>
      <c r="I14" s="33" t="s">
        <v>57</v>
      </c>
      <c r="J14" s="33" t="s">
        <v>89</v>
      </c>
      <c r="K14" s="80" t="s">
        <v>69</v>
      </c>
      <c r="L14" s="79" t="s">
        <v>45</v>
      </c>
      <c r="M14" s="65">
        <v>240</v>
      </c>
      <c r="N14" s="26">
        <v>2000</v>
      </c>
      <c r="O14" s="26">
        <v>480000</v>
      </c>
      <c r="P14" s="27">
        <v>0.08</v>
      </c>
      <c r="Q14" s="66">
        <v>38400</v>
      </c>
      <c r="R14" s="41">
        <v>46203</v>
      </c>
      <c r="S14" s="41">
        <v>46567</v>
      </c>
      <c r="T14" s="67">
        <v>0.6</v>
      </c>
      <c r="U14" s="68">
        <v>0.4</v>
      </c>
      <c r="V14" s="69">
        <v>15360</v>
      </c>
      <c r="W14" s="69">
        <v>15360</v>
      </c>
      <c r="X14" s="69"/>
      <c r="Y14" s="69">
        <v>23040</v>
      </c>
    </row>
    <row r="15" s="47" customFormat="1" ht="105.35" spans="1:25">
      <c r="A15" s="76">
        <v>10</v>
      </c>
      <c r="B15" s="77" t="s">
        <v>7</v>
      </c>
      <c r="C15" s="76" t="s">
        <v>75</v>
      </c>
      <c r="D15" s="76" t="s">
        <v>85</v>
      </c>
      <c r="E15" s="70"/>
      <c r="F15" s="76" t="s">
        <v>54</v>
      </c>
      <c r="G15" s="76" t="s">
        <v>40</v>
      </c>
      <c r="H15" s="78" t="s">
        <v>41</v>
      </c>
      <c r="I15" s="33" t="s">
        <v>42</v>
      </c>
      <c r="J15" s="33" t="s">
        <v>90</v>
      </c>
      <c r="K15" s="80" t="s">
        <v>44</v>
      </c>
      <c r="L15" s="79" t="s">
        <v>45</v>
      </c>
      <c r="M15" s="65">
        <v>420</v>
      </c>
      <c r="N15" s="26">
        <v>3000</v>
      </c>
      <c r="O15" s="26">
        <v>1260000</v>
      </c>
      <c r="P15" s="27">
        <v>0.08</v>
      </c>
      <c r="Q15" s="66">
        <v>100800</v>
      </c>
      <c r="R15" s="41">
        <v>46203</v>
      </c>
      <c r="S15" s="41">
        <v>46567</v>
      </c>
      <c r="T15" s="67">
        <v>0.6</v>
      </c>
      <c r="U15" s="68">
        <v>0.4</v>
      </c>
      <c r="V15" s="69">
        <v>40320</v>
      </c>
      <c r="W15" s="69">
        <v>40320</v>
      </c>
      <c r="X15" s="69">
        <v>0</v>
      </c>
      <c r="Y15" s="69">
        <v>60480</v>
      </c>
    </row>
    <row r="16" s="47" customFormat="1" ht="70.25" spans="1:25">
      <c r="A16" s="76">
        <v>11</v>
      </c>
      <c r="B16" s="77" t="s">
        <v>7</v>
      </c>
      <c r="C16" s="76" t="s">
        <v>75</v>
      </c>
      <c r="D16" s="76" t="s">
        <v>91</v>
      </c>
      <c r="E16" s="59" t="s">
        <v>92</v>
      </c>
      <c r="F16" s="76" t="s">
        <v>54</v>
      </c>
      <c r="G16" s="76" t="s">
        <v>40</v>
      </c>
      <c r="H16" s="78" t="s">
        <v>41</v>
      </c>
      <c r="I16" s="33" t="s">
        <v>78</v>
      </c>
      <c r="J16" s="33" t="s">
        <v>93</v>
      </c>
      <c r="K16" s="33" t="s">
        <v>78</v>
      </c>
      <c r="L16" s="79" t="s">
        <v>45</v>
      </c>
      <c r="M16" s="65">
        <v>108</v>
      </c>
      <c r="N16" s="81">
        <v>15000</v>
      </c>
      <c r="O16" s="26">
        <v>1620000</v>
      </c>
      <c r="P16" s="27">
        <v>0.03</v>
      </c>
      <c r="Q16" s="66">
        <v>48600</v>
      </c>
      <c r="R16" s="41">
        <v>46203</v>
      </c>
      <c r="S16" s="41">
        <v>46567</v>
      </c>
      <c r="T16" s="67">
        <v>0.6</v>
      </c>
      <c r="U16" s="68">
        <v>0.4</v>
      </c>
      <c r="V16" s="69">
        <v>19440</v>
      </c>
      <c r="W16" s="69">
        <v>19440</v>
      </c>
      <c r="X16" s="69"/>
      <c r="Y16" s="69">
        <v>29160</v>
      </c>
    </row>
    <row r="17" s="47" customFormat="1" ht="35.1" spans="1:25">
      <c r="A17" s="59">
        <v>12</v>
      </c>
      <c r="B17" s="59" t="s">
        <v>7</v>
      </c>
      <c r="C17" s="59" t="s">
        <v>75</v>
      </c>
      <c r="D17" s="59" t="s">
        <v>91</v>
      </c>
      <c r="E17" s="72"/>
      <c r="F17" s="59" t="s">
        <v>54</v>
      </c>
      <c r="G17" s="59" t="s">
        <v>40</v>
      </c>
      <c r="H17" s="61" t="s">
        <v>41</v>
      </c>
      <c r="I17" s="59" t="s">
        <v>57</v>
      </c>
      <c r="J17" s="59" t="s">
        <v>94</v>
      </c>
      <c r="K17" s="63" t="s">
        <v>69</v>
      </c>
      <c r="L17" s="64" t="s">
        <v>45</v>
      </c>
      <c r="M17" s="65">
        <v>800</v>
      </c>
      <c r="N17" s="26">
        <v>2000</v>
      </c>
      <c r="O17" s="26">
        <v>1600000</v>
      </c>
      <c r="P17" s="27">
        <v>0.08</v>
      </c>
      <c r="Q17" s="66">
        <v>128000</v>
      </c>
      <c r="R17" s="82">
        <v>46203</v>
      </c>
      <c r="S17" s="82">
        <v>46567</v>
      </c>
      <c r="T17" s="83">
        <v>0.6</v>
      </c>
      <c r="U17" s="68">
        <v>0.4</v>
      </c>
      <c r="V17" s="84">
        <v>116864</v>
      </c>
      <c r="W17" s="84">
        <v>116864</v>
      </c>
      <c r="X17" s="84"/>
      <c r="Y17" s="84">
        <v>175296</v>
      </c>
    </row>
    <row r="18" s="48" customFormat="1" ht="35.1" spans="1:25">
      <c r="A18" s="70"/>
      <c r="B18" s="70"/>
      <c r="C18" s="70"/>
      <c r="D18" s="70"/>
      <c r="E18" s="72"/>
      <c r="F18" s="70"/>
      <c r="G18" s="70"/>
      <c r="H18" s="73"/>
      <c r="I18" s="70"/>
      <c r="J18" s="70"/>
      <c r="K18" s="63" t="s">
        <v>68</v>
      </c>
      <c r="L18" s="64" t="s">
        <v>45</v>
      </c>
      <c r="M18" s="65">
        <v>2280</v>
      </c>
      <c r="N18" s="26">
        <v>900</v>
      </c>
      <c r="O18" s="26">
        <v>2052000</v>
      </c>
      <c r="P18" s="27">
        <v>0.08</v>
      </c>
      <c r="Q18" s="66">
        <v>164160</v>
      </c>
      <c r="R18" s="85"/>
      <c r="S18" s="85"/>
      <c r="T18" s="86"/>
      <c r="U18" s="68"/>
      <c r="V18" s="84"/>
      <c r="W18" s="84"/>
      <c r="X18" s="84"/>
      <c r="Y18" s="84"/>
    </row>
    <row r="19" ht="35.1" spans="1:25">
      <c r="A19" s="59">
        <v>13</v>
      </c>
      <c r="B19" s="59" t="s">
        <v>7</v>
      </c>
      <c r="C19" s="59" t="s">
        <v>75</v>
      </c>
      <c r="D19" s="59" t="s">
        <v>91</v>
      </c>
      <c r="E19" s="72"/>
      <c r="F19" s="59" t="s">
        <v>54</v>
      </c>
      <c r="G19" s="59" t="s">
        <v>40</v>
      </c>
      <c r="H19" s="61" t="s">
        <v>41</v>
      </c>
      <c r="I19" s="59" t="s">
        <v>60</v>
      </c>
      <c r="J19" s="59" t="s">
        <v>95</v>
      </c>
      <c r="K19" s="63" t="s">
        <v>96</v>
      </c>
      <c r="L19" s="79" t="s">
        <v>45</v>
      </c>
      <c r="M19" s="65">
        <v>400</v>
      </c>
      <c r="N19" s="26">
        <v>900</v>
      </c>
      <c r="O19" s="26">
        <v>360000</v>
      </c>
      <c r="P19" s="27">
        <v>0.048</v>
      </c>
      <c r="Q19" s="66">
        <v>17280</v>
      </c>
      <c r="R19" s="82">
        <v>46203</v>
      </c>
      <c r="S19" s="82">
        <v>46567</v>
      </c>
      <c r="T19" s="83">
        <v>0.6</v>
      </c>
      <c r="U19" s="68">
        <v>0.4</v>
      </c>
      <c r="V19" s="87">
        <v>15820.8</v>
      </c>
      <c r="W19" s="87">
        <v>15820.8</v>
      </c>
      <c r="X19" s="87">
        <v>0</v>
      </c>
      <c r="Y19" s="87">
        <v>23731.2</v>
      </c>
    </row>
    <row r="20" ht="35.1" spans="1:25">
      <c r="A20" s="70"/>
      <c r="B20" s="70"/>
      <c r="C20" s="70"/>
      <c r="D20" s="70"/>
      <c r="E20" s="70"/>
      <c r="F20" s="70"/>
      <c r="G20" s="70"/>
      <c r="H20" s="73"/>
      <c r="I20" s="70"/>
      <c r="J20" s="70"/>
      <c r="K20" s="63" t="s">
        <v>81</v>
      </c>
      <c r="L20" s="79" t="s">
        <v>45</v>
      </c>
      <c r="M20" s="88">
        <v>232</v>
      </c>
      <c r="N20" s="89">
        <v>2000</v>
      </c>
      <c r="O20" s="26">
        <v>464000</v>
      </c>
      <c r="P20" s="27">
        <v>0.048</v>
      </c>
      <c r="Q20" s="66">
        <v>22272</v>
      </c>
      <c r="R20" s="85"/>
      <c r="S20" s="85"/>
      <c r="T20" s="86"/>
      <c r="U20" s="68"/>
      <c r="V20" s="87"/>
      <c r="W20" s="87"/>
      <c r="X20" s="87"/>
      <c r="Y20" s="87"/>
    </row>
    <row r="21" ht="17.55" spans="1:25">
      <c r="A21" s="42" t="s">
        <v>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90">
        <v>6260</v>
      </c>
      <c r="N21" s="90"/>
      <c r="O21" s="90">
        <v>11626000</v>
      </c>
      <c r="P21" s="91"/>
      <c r="Q21" s="90">
        <v>724124</v>
      </c>
      <c r="R21" s="92"/>
      <c r="S21" s="92"/>
      <c r="T21" s="93"/>
      <c r="U21" s="93"/>
      <c r="V21" s="90">
        <v>289649.6</v>
      </c>
      <c r="W21" s="90">
        <v>289649.6</v>
      </c>
      <c r="X21" s="90">
        <v>0</v>
      </c>
      <c r="Y21" s="90">
        <v>434474.4</v>
      </c>
    </row>
    <row r="22" spans="1:25">
      <c r="A22" s="94"/>
      <c r="B22" s="94"/>
      <c r="C22" s="95"/>
      <c r="D22" s="94"/>
      <c r="E22" s="94"/>
      <c r="F22" s="95"/>
      <c r="G22" s="94"/>
      <c r="H22" s="95"/>
      <c r="I22" s="94"/>
      <c r="J22" s="94"/>
      <c r="K22" s="94"/>
      <c r="L22" s="94"/>
      <c r="M22" s="94"/>
      <c r="N22" s="94"/>
      <c r="O22" s="94"/>
      <c r="P22" s="95"/>
      <c r="Q22" s="94"/>
      <c r="T22" s="94"/>
      <c r="U22" s="94"/>
      <c r="V22" s="94"/>
      <c r="W22" s="94"/>
      <c r="X22" s="94"/>
      <c r="Y22" s="94"/>
    </row>
    <row r="23" spans="1:25">
      <c r="A23" s="94"/>
      <c r="B23" s="94"/>
      <c r="C23" s="95"/>
      <c r="D23" s="94"/>
      <c r="E23" s="94"/>
      <c r="F23" s="95"/>
      <c r="G23" s="94"/>
      <c r="H23" s="95"/>
      <c r="I23" s="1"/>
      <c r="J23" s="94"/>
      <c r="K23" s="94"/>
      <c r="L23" s="94"/>
      <c r="M23" s="94"/>
      <c r="N23" s="94"/>
      <c r="O23" s="94"/>
      <c r="P23" s="95"/>
      <c r="Q23" s="94"/>
      <c r="T23" s="94"/>
      <c r="U23" s="94"/>
      <c r="V23" s="94"/>
      <c r="W23" s="94"/>
      <c r="X23" s="94"/>
      <c r="Y23" s="94"/>
    </row>
    <row r="24" spans="1:25">
      <c r="A24" s="94"/>
      <c r="B24" s="94"/>
      <c r="C24" s="95"/>
      <c r="D24" s="94"/>
      <c r="E24" s="94"/>
      <c r="F24" s="95"/>
      <c r="G24" s="94"/>
      <c r="H24" s="95"/>
      <c r="I24" s="94"/>
      <c r="J24" s="94"/>
      <c r="K24" s="94"/>
      <c r="L24" s="94"/>
      <c r="M24" s="94"/>
      <c r="N24" s="94"/>
      <c r="O24" s="94"/>
      <c r="P24" s="95"/>
      <c r="Q24" s="94"/>
      <c r="T24" s="94"/>
      <c r="U24" s="94"/>
      <c r="V24" s="94"/>
      <c r="W24" s="94"/>
      <c r="X24" s="94"/>
      <c r="Y24" s="94"/>
    </row>
    <row r="25" spans="1:25">
      <c r="A25" s="94"/>
      <c r="B25" s="94"/>
      <c r="C25" s="95"/>
      <c r="D25" s="94"/>
      <c r="E25" s="94"/>
      <c r="F25" s="95"/>
      <c r="G25" s="94"/>
      <c r="H25" s="95"/>
      <c r="I25" s="94"/>
      <c r="J25" s="94"/>
      <c r="K25" s="94"/>
      <c r="L25" s="94"/>
      <c r="M25" s="94"/>
      <c r="N25" s="94"/>
      <c r="O25" s="94"/>
      <c r="P25" s="95"/>
      <c r="Q25" s="94"/>
      <c r="T25" s="94"/>
      <c r="U25" s="94"/>
      <c r="V25" s="94"/>
      <c r="W25" s="94"/>
      <c r="X25" s="94"/>
      <c r="Y25" s="94"/>
    </row>
    <row r="26" spans="1:25">
      <c r="A26" s="94"/>
      <c r="B26" s="94"/>
      <c r="C26" s="95"/>
      <c r="D26" s="94"/>
      <c r="E26" s="94"/>
      <c r="F26" s="95"/>
      <c r="G26" s="94"/>
      <c r="H26" s="95"/>
      <c r="I26" s="94"/>
      <c r="J26" s="94"/>
      <c r="K26" s="94"/>
      <c r="L26" s="94"/>
      <c r="M26" s="94"/>
      <c r="N26" s="94"/>
      <c r="O26" s="94"/>
      <c r="P26" s="95"/>
      <c r="Q26" s="94"/>
      <c r="T26" s="94"/>
      <c r="U26" s="94"/>
      <c r="V26" s="94"/>
      <c r="W26" s="94"/>
      <c r="X26" s="94"/>
      <c r="Y26" s="94"/>
    </row>
    <row r="27" spans="1:25">
      <c r="A27" s="94"/>
      <c r="B27" s="94"/>
      <c r="C27" s="95"/>
      <c r="D27" s="94"/>
      <c r="E27" s="94"/>
      <c r="F27" s="95"/>
      <c r="G27" s="94"/>
      <c r="H27" s="95"/>
      <c r="I27" s="94"/>
      <c r="J27" s="94"/>
      <c r="K27" s="94"/>
      <c r="L27" s="94"/>
      <c r="M27" s="94"/>
      <c r="N27" s="94"/>
      <c r="O27" s="94"/>
      <c r="P27" s="95"/>
      <c r="Q27" s="94"/>
      <c r="T27" s="94"/>
      <c r="U27" s="94"/>
      <c r="V27" s="94"/>
      <c r="W27" s="94"/>
      <c r="X27" s="94"/>
      <c r="Y27" s="94"/>
    </row>
    <row r="28" spans="1:25">
      <c r="A28" s="94"/>
      <c r="B28" s="94"/>
      <c r="C28" s="95"/>
      <c r="D28" s="94"/>
      <c r="E28" s="94"/>
      <c r="F28" s="95"/>
      <c r="G28" s="94"/>
      <c r="H28" s="95"/>
      <c r="I28" s="94"/>
      <c r="J28" s="94"/>
      <c r="K28" s="94"/>
      <c r="L28" s="94"/>
      <c r="M28" s="94"/>
      <c r="N28" s="94"/>
      <c r="O28" s="94"/>
      <c r="P28" s="95"/>
      <c r="Q28" s="94"/>
      <c r="T28" s="94"/>
      <c r="U28" s="94"/>
      <c r="V28" s="94"/>
      <c r="W28" s="94"/>
      <c r="X28" s="94"/>
      <c r="Y28" s="94"/>
    </row>
    <row r="29" spans="1:25">
      <c r="A29" s="94"/>
      <c r="B29" s="94"/>
      <c r="C29" s="95"/>
      <c r="D29" s="94"/>
      <c r="E29" s="94"/>
      <c r="F29" s="95"/>
      <c r="G29" s="94"/>
      <c r="H29" s="95"/>
      <c r="I29" s="94"/>
      <c r="J29" s="94"/>
      <c r="K29" s="94"/>
      <c r="L29" s="94"/>
      <c r="M29" s="94"/>
      <c r="N29" s="94"/>
      <c r="O29" s="94"/>
      <c r="P29" s="95"/>
      <c r="Q29" s="94"/>
      <c r="T29" s="94"/>
      <c r="U29" s="94"/>
      <c r="V29" s="94"/>
      <c r="W29" s="94"/>
      <c r="X29" s="94"/>
      <c r="Y29" s="94"/>
    </row>
    <row r="30" spans="1:25">
      <c r="A30" s="94"/>
      <c r="B30" s="94"/>
      <c r="C30" s="95"/>
      <c r="D30" s="94"/>
      <c r="E30" s="94"/>
      <c r="F30" s="95"/>
      <c r="G30" s="94"/>
      <c r="H30" s="95"/>
      <c r="I30" s="94"/>
      <c r="J30" s="94"/>
      <c r="K30" s="94"/>
      <c r="L30" s="94"/>
      <c r="M30" s="94"/>
      <c r="N30" s="94"/>
      <c r="O30" s="94"/>
      <c r="P30" s="95"/>
      <c r="Q30" s="94"/>
      <c r="T30" s="94"/>
      <c r="U30" s="94"/>
      <c r="V30" s="94"/>
      <c r="W30" s="94"/>
      <c r="X30" s="94"/>
      <c r="Y30" s="94"/>
    </row>
    <row r="31" spans="1:25">
      <c r="A31" s="94"/>
      <c r="B31" s="94"/>
      <c r="C31" s="95"/>
      <c r="D31" s="94"/>
      <c r="E31" s="94"/>
      <c r="F31" s="95"/>
      <c r="G31" s="94"/>
      <c r="H31" s="95"/>
      <c r="I31" s="94"/>
      <c r="J31" s="94"/>
      <c r="K31" s="94"/>
      <c r="L31" s="94"/>
      <c r="M31" s="94"/>
      <c r="N31" s="94"/>
      <c r="O31" s="94"/>
      <c r="P31" s="95"/>
      <c r="Q31" s="94"/>
      <c r="T31" s="94"/>
      <c r="U31" s="94"/>
      <c r="V31" s="94"/>
      <c r="W31" s="94"/>
      <c r="X31" s="94"/>
      <c r="Y31" s="94"/>
    </row>
    <row r="32" spans="1:25">
      <c r="A32" s="94"/>
      <c r="B32" s="94"/>
      <c r="C32" s="95"/>
      <c r="D32" s="94"/>
      <c r="E32" s="94"/>
      <c r="F32" s="95"/>
      <c r="G32" s="94"/>
      <c r="H32" s="95"/>
      <c r="I32" s="94"/>
      <c r="J32" s="94"/>
      <c r="K32" s="94"/>
      <c r="L32" s="94"/>
      <c r="M32" s="94"/>
      <c r="N32" s="94"/>
      <c r="O32" s="94"/>
      <c r="P32" s="95"/>
      <c r="Q32" s="94"/>
      <c r="T32" s="94"/>
      <c r="U32" s="94"/>
      <c r="V32" s="94"/>
      <c r="W32" s="94"/>
      <c r="X32" s="94"/>
      <c r="Y32" s="94"/>
    </row>
    <row r="33" spans="1:25">
      <c r="A33" s="94"/>
      <c r="B33" s="94"/>
      <c r="C33" s="95"/>
      <c r="D33" s="94"/>
      <c r="E33" s="94"/>
      <c r="F33" s="95"/>
      <c r="G33" s="94"/>
      <c r="H33" s="95"/>
      <c r="I33" s="94"/>
      <c r="J33" s="94"/>
      <c r="K33" s="94"/>
      <c r="L33" s="94"/>
      <c r="M33" s="94"/>
      <c r="N33" s="94"/>
      <c r="O33" s="94"/>
      <c r="P33" s="95"/>
      <c r="Q33" s="94"/>
      <c r="T33" s="94"/>
      <c r="U33" s="94"/>
      <c r="V33" s="94"/>
      <c r="W33" s="94"/>
      <c r="X33" s="94"/>
      <c r="Y33" s="94"/>
    </row>
    <row r="34" spans="1:25">
      <c r="A34" s="94"/>
      <c r="B34" s="94"/>
      <c r="C34" s="95"/>
      <c r="D34" s="94"/>
      <c r="E34" s="94"/>
      <c r="F34" s="95"/>
      <c r="G34" s="94"/>
      <c r="H34" s="95"/>
      <c r="I34" s="94"/>
      <c r="J34" s="94"/>
      <c r="K34" s="94"/>
      <c r="L34" s="94"/>
      <c r="M34" s="94"/>
      <c r="N34" s="94"/>
      <c r="O34" s="94"/>
      <c r="P34" s="95"/>
      <c r="Q34" s="94"/>
      <c r="T34" s="94"/>
      <c r="U34" s="94"/>
      <c r="V34" s="94"/>
      <c r="W34" s="94"/>
      <c r="X34" s="94"/>
      <c r="Y34" s="94"/>
    </row>
  </sheetData>
  <autoFilter xmlns:etc="http://www.wps.cn/officeDocument/2017/etCustomData" ref="A4:Y21" etc:filterBottomFollowUsedRange="0">
    <extLst/>
  </autoFilter>
  <mergeCells count="50">
    <mergeCell ref="A2:Y2"/>
    <mergeCell ref="A21:L21"/>
    <mergeCell ref="A5:A6"/>
    <mergeCell ref="A17:A18"/>
    <mergeCell ref="A19:A20"/>
    <mergeCell ref="B5:B6"/>
    <mergeCell ref="B17:B18"/>
    <mergeCell ref="B19:B20"/>
    <mergeCell ref="C5:C6"/>
    <mergeCell ref="C17:C18"/>
    <mergeCell ref="C19:C20"/>
    <mergeCell ref="D5:D6"/>
    <mergeCell ref="D17:D18"/>
    <mergeCell ref="D19:D20"/>
    <mergeCell ref="E5:E7"/>
    <mergeCell ref="E9:E10"/>
    <mergeCell ref="E12:E15"/>
    <mergeCell ref="E16:E20"/>
    <mergeCell ref="F5:F6"/>
    <mergeCell ref="F17:F18"/>
    <mergeCell ref="F19:F20"/>
    <mergeCell ref="G5:G6"/>
    <mergeCell ref="G17:G18"/>
    <mergeCell ref="G19:G20"/>
    <mergeCell ref="H5:H6"/>
    <mergeCell ref="H17:H18"/>
    <mergeCell ref="H19:H20"/>
    <mergeCell ref="I5:I6"/>
    <mergeCell ref="I17:I18"/>
    <mergeCell ref="I19:I20"/>
    <mergeCell ref="J5:J6"/>
    <mergeCell ref="J17:J18"/>
    <mergeCell ref="J19:J20"/>
    <mergeCell ref="L5:L6"/>
    <mergeCell ref="R17:R18"/>
    <mergeCell ref="R19:R20"/>
    <mergeCell ref="S17:S18"/>
    <mergeCell ref="S19:S20"/>
    <mergeCell ref="T17:T18"/>
    <mergeCell ref="T19:T20"/>
    <mergeCell ref="U17:U18"/>
    <mergeCell ref="U19:U20"/>
    <mergeCell ref="V17:V18"/>
    <mergeCell ref="V19:V20"/>
    <mergeCell ref="W17:W18"/>
    <mergeCell ref="W19:W20"/>
    <mergeCell ref="X17:X18"/>
    <mergeCell ref="X19:X20"/>
    <mergeCell ref="Y17:Y18"/>
    <mergeCell ref="Y19:Y20"/>
  </mergeCells>
  <dataValidations count="3">
    <dataValidation type="list" allowBlank="1" showInputMessage="1" showErrorMessage="1" sqref="C5 C7:C19">
      <formula1>"深圳市内（含深汕）,省内市外"</formula1>
    </dataValidation>
    <dataValidation allowBlank="1" showInputMessage="1" showErrorMessage="1" sqref="D5 D7:D19"/>
    <dataValidation type="list" allowBlank="1" showInputMessage="1" showErrorMessage="1" sqref="F5 F7:F19">
      <formula1>"菜篮子基地,农业龙头企业,市内其他主体"</formula1>
    </dataValidation>
  </dataValidations>
  <printOptions horizontalCentered="1"/>
  <pageMargins left="0.196527777777778" right="0.196527777777778" top="0.802777777777778" bottom="1" header="0.5" footer="0.5"/>
  <pageSetup paperSize="8" scale="67" firstPageNumber="9" fitToHeight="0" orientation="landscape" useFirstPageNumber="1" horizontalDpi="600"/>
  <headerFooter>
    <oddFooter>&amp;C&amp;P</oddFooter>
  </headerFooter>
  <rowBreaks count="1" manualBreakCount="1">
    <brk id="15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6"/>
  <sheetViews>
    <sheetView tabSelected="1" view="pageBreakPreview" zoomScale="50" zoomScaleNormal="90" workbookViewId="0">
      <pane xSplit="5" ySplit="4" topLeftCell="F19" activePane="bottomRight" state="frozen"/>
      <selection/>
      <selection pane="topRight"/>
      <selection pane="bottomLeft"/>
      <selection pane="bottomRight" activeCell="M27" sqref="M27"/>
    </sheetView>
  </sheetViews>
  <sheetFormatPr defaultColWidth="9.02678571428571" defaultRowHeight="12.95"/>
  <cols>
    <col min="1" max="1" width="4.125" style="4" customWidth="1"/>
    <col min="2" max="2" width="12.9196428571429" style="5" customWidth="1"/>
    <col min="3" max="3" width="10.4732142857143" style="4" customWidth="1"/>
    <col min="4" max="4" width="24.3303571428571" style="1" customWidth="1"/>
    <col min="5" max="5" width="15.4285714285714" style="4" customWidth="1"/>
    <col min="6" max="6" width="10.8482142857143" style="4" customWidth="1"/>
    <col min="7" max="7" width="8.33928571428571" style="1" customWidth="1"/>
    <col min="8" max="8" width="8.96428571428571" style="4" customWidth="1"/>
    <col min="9" max="9" width="10.8482142857143" style="1" customWidth="1"/>
    <col min="10" max="10" width="13.2321428571429" style="1" customWidth="1"/>
    <col min="11" max="11" width="12.9196428571429" style="4" customWidth="1"/>
    <col min="12" max="12" width="5.83035714285714" style="4" customWidth="1"/>
    <col min="13" max="13" width="17.0446428571429" style="1" customWidth="1"/>
    <col min="14" max="14" width="14.6339285714286" style="6" customWidth="1"/>
    <col min="15" max="15" width="22.9553571428571" style="1" customWidth="1"/>
    <col min="16" max="16" width="7.875" style="4" customWidth="1"/>
    <col min="17" max="17" width="21.5089285714286" style="1" customWidth="1"/>
    <col min="18" max="19" width="13.1964285714286" style="1" customWidth="1"/>
    <col min="20" max="21" width="8.33928571428571" style="4" customWidth="1"/>
    <col min="22" max="23" width="18.4910714285714" style="1" customWidth="1"/>
    <col min="24" max="24" width="9.72321428571429" style="6" customWidth="1"/>
    <col min="25" max="25" width="21.5089285714286" style="1" customWidth="1"/>
    <col min="26" max="16384" width="9.02678571428571" style="1"/>
  </cols>
  <sheetData>
    <row r="1" ht="21.4" spans="1:25">
      <c r="A1" s="7" t="s">
        <v>97</v>
      </c>
    </row>
    <row r="2" ht="40" customHeight="1" spans="1:25">
      <c r="A2" s="8" t="s">
        <v>98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0"/>
      <c r="O2" s="8"/>
      <c r="P2" s="8"/>
      <c r="Q2" s="8"/>
      <c r="R2" s="8"/>
      <c r="S2" s="8"/>
      <c r="T2" s="8"/>
      <c r="U2" s="8"/>
      <c r="V2" s="8"/>
      <c r="W2" s="8"/>
      <c r="X2" s="10"/>
      <c r="Y2" s="8"/>
    </row>
    <row r="3" s="1" customFormat="1" ht="15.1" spans="1:25">
      <c r="A3" s="11"/>
      <c r="B3" s="1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3"/>
      <c r="O3" s="11"/>
      <c r="P3" s="11"/>
      <c r="Q3" s="11"/>
      <c r="R3" s="11"/>
      <c r="S3" s="11"/>
      <c r="T3" s="11"/>
      <c r="U3" s="11"/>
      <c r="V3" s="11"/>
      <c r="W3" s="11"/>
      <c r="X3" s="13"/>
      <c r="Y3" s="11"/>
    </row>
    <row r="4" s="2" customFormat="1" ht="52.7" spans="1:25">
      <c r="A4" s="14" t="s">
        <v>2</v>
      </c>
      <c r="B4" s="14" t="s">
        <v>3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  <c r="L4" s="14" t="s">
        <v>21</v>
      </c>
      <c r="M4" s="14" t="s">
        <v>22</v>
      </c>
      <c r="N4" s="15" t="s">
        <v>23</v>
      </c>
      <c r="O4" s="14" t="s">
        <v>24</v>
      </c>
      <c r="P4" s="14" t="s">
        <v>25</v>
      </c>
      <c r="Q4" s="14" t="s">
        <v>26</v>
      </c>
      <c r="R4" s="14" t="s">
        <v>27</v>
      </c>
      <c r="S4" s="14" t="s">
        <v>28</v>
      </c>
      <c r="T4" s="14" t="s">
        <v>29</v>
      </c>
      <c r="U4" s="14" t="s">
        <v>30</v>
      </c>
      <c r="V4" s="14" t="s">
        <v>31</v>
      </c>
      <c r="W4" s="14" t="s">
        <v>32</v>
      </c>
      <c r="X4" s="15" t="s">
        <v>33</v>
      </c>
      <c r="Y4" s="14" t="s">
        <v>34</v>
      </c>
    </row>
    <row r="5" ht="70.25" spans="1:25">
      <c r="A5" s="16">
        <v>1</v>
      </c>
      <c r="B5" s="17" t="s">
        <v>8</v>
      </c>
      <c r="C5" s="18" t="s">
        <v>36</v>
      </c>
      <c r="D5" s="18" t="s">
        <v>99</v>
      </c>
      <c r="E5" s="19" t="s">
        <v>100</v>
      </c>
      <c r="F5" s="20" t="s">
        <v>39</v>
      </c>
      <c r="G5" s="21" t="s">
        <v>40</v>
      </c>
      <c r="H5" s="22" t="s">
        <v>41</v>
      </c>
      <c r="I5" s="23" t="s">
        <v>42</v>
      </c>
      <c r="J5" s="16" t="s">
        <v>101</v>
      </c>
      <c r="K5" s="24" t="s">
        <v>42</v>
      </c>
      <c r="L5" s="21" t="s">
        <v>45</v>
      </c>
      <c r="M5" s="25">
        <v>26</v>
      </c>
      <c r="N5" s="26">
        <v>3000</v>
      </c>
      <c r="O5" s="26">
        <f t="shared" ref="O5:O11" si="0">M5*N5</f>
        <v>78000</v>
      </c>
      <c r="P5" s="27">
        <v>0.08</v>
      </c>
      <c r="Q5" s="26">
        <f t="shared" ref="Q5:Q11" si="1">O5*P5</f>
        <v>6240</v>
      </c>
      <c r="R5" s="28">
        <v>46113</v>
      </c>
      <c r="S5" s="28">
        <v>46477</v>
      </c>
      <c r="T5" s="29">
        <v>0.6</v>
      </c>
      <c r="U5" s="30">
        <v>0.4</v>
      </c>
      <c r="V5" s="26">
        <f>Q5*U5</f>
        <v>2496</v>
      </c>
      <c r="W5" s="26">
        <f>V5</f>
        <v>2496</v>
      </c>
      <c r="X5" s="26">
        <f>V5-W5</f>
        <v>0</v>
      </c>
      <c r="Y5" s="26">
        <v>3744</v>
      </c>
    </row>
    <row r="6" ht="70.25" spans="1:25">
      <c r="A6" s="16">
        <v>2</v>
      </c>
      <c r="B6" s="17" t="s">
        <v>8</v>
      </c>
      <c r="C6" s="18" t="s">
        <v>36</v>
      </c>
      <c r="D6" s="18" t="s">
        <v>102</v>
      </c>
      <c r="E6" s="19" t="s">
        <v>103</v>
      </c>
      <c r="F6" s="20" t="s">
        <v>39</v>
      </c>
      <c r="G6" s="21" t="s">
        <v>40</v>
      </c>
      <c r="H6" s="22" t="s">
        <v>41</v>
      </c>
      <c r="I6" s="23" t="s">
        <v>104</v>
      </c>
      <c r="J6" s="16" t="s">
        <v>105</v>
      </c>
      <c r="K6" s="23" t="s">
        <v>104</v>
      </c>
      <c r="L6" s="21" t="s">
        <v>45</v>
      </c>
      <c r="M6" s="25">
        <v>872</v>
      </c>
      <c r="N6" s="26">
        <v>1100</v>
      </c>
      <c r="O6" s="26">
        <f t="shared" si="0"/>
        <v>959200</v>
      </c>
      <c r="P6" s="27">
        <v>0.04</v>
      </c>
      <c r="Q6" s="26">
        <f t="shared" si="1"/>
        <v>38368</v>
      </c>
      <c r="R6" s="31">
        <v>46124</v>
      </c>
      <c r="S6" s="28" t="s">
        <v>106</v>
      </c>
      <c r="T6" s="32">
        <v>0.8</v>
      </c>
      <c r="U6" s="30">
        <v>0.2</v>
      </c>
      <c r="V6" s="26">
        <f>Q6*U6</f>
        <v>7673.6</v>
      </c>
      <c r="W6" s="26">
        <f>V6</f>
        <v>7673.6</v>
      </c>
      <c r="X6" s="26">
        <f>V6-W6</f>
        <v>0</v>
      </c>
      <c r="Y6" s="26">
        <v>30694.4</v>
      </c>
    </row>
    <row r="7" ht="35.1" spans="1:25">
      <c r="A7" s="16">
        <v>3</v>
      </c>
      <c r="B7" s="33" t="s">
        <v>8</v>
      </c>
      <c r="C7" s="34" t="s">
        <v>36</v>
      </c>
      <c r="D7" s="34" t="s">
        <v>102</v>
      </c>
      <c r="E7" s="19"/>
      <c r="F7" s="20" t="s">
        <v>39</v>
      </c>
      <c r="G7" s="21" t="s">
        <v>40</v>
      </c>
      <c r="H7" s="22" t="s">
        <v>41</v>
      </c>
      <c r="I7" s="23" t="s">
        <v>57</v>
      </c>
      <c r="J7" s="16" t="s">
        <v>107</v>
      </c>
      <c r="K7" s="23" t="s">
        <v>59</v>
      </c>
      <c r="L7" s="21" t="s">
        <v>45</v>
      </c>
      <c r="M7" s="25">
        <v>2180</v>
      </c>
      <c r="N7" s="26">
        <v>900</v>
      </c>
      <c r="O7" s="26">
        <f t="shared" si="0"/>
        <v>1962000</v>
      </c>
      <c r="P7" s="27">
        <v>0.08</v>
      </c>
      <c r="Q7" s="26">
        <f t="shared" si="1"/>
        <v>156960</v>
      </c>
      <c r="R7" s="31">
        <v>46124</v>
      </c>
      <c r="S7" s="28" t="s">
        <v>106</v>
      </c>
      <c r="T7" s="32">
        <v>0.6</v>
      </c>
      <c r="U7" s="30">
        <v>0.4</v>
      </c>
      <c r="V7" s="35">
        <f>(Q7+Q8)*U7</f>
        <v>90688</v>
      </c>
      <c r="W7" s="35">
        <f>V7</f>
        <v>90688</v>
      </c>
      <c r="X7" s="35">
        <f>V7-W7</f>
        <v>0</v>
      </c>
      <c r="Y7" s="35">
        <v>136032</v>
      </c>
    </row>
    <row r="8" ht="35.1" spans="1:25">
      <c r="A8" s="16"/>
      <c r="B8" s="33"/>
      <c r="C8" s="34"/>
      <c r="D8" s="34"/>
      <c r="E8" s="19"/>
      <c r="F8" s="20"/>
      <c r="G8" s="21"/>
      <c r="H8" s="22"/>
      <c r="I8" s="23"/>
      <c r="J8" s="16"/>
      <c r="K8" s="23" t="s">
        <v>108</v>
      </c>
      <c r="L8" s="21" t="s">
        <v>45</v>
      </c>
      <c r="M8" s="25">
        <v>436</v>
      </c>
      <c r="N8" s="26">
        <v>2000</v>
      </c>
      <c r="O8" s="26">
        <f t="shared" si="0"/>
        <v>872000</v>
      </c>
      <c r="P8" s="27">
        <v>0.08</v>
      </c>
      <c r="Q8" s="26">
        <f t="shared" si="1"/>
        <v>69760</v>
      </c>
      <c r="R8" s="31"/>
      <c r="S8" s="28"/>
      <c r="T8" s="32"/>
      <c r="U8" s="30"/>
      <c r="V8" s="35"/>
      <c r="W8" s="35"/>
      <c r="X8" s="35"/>
      <c r="Y8" s="35"/>
    </row>
    <row r="9" ht="70.25" spans="1:25">
      <c r="A9" s="16">
        <v>4</v>
      </c>
      <c r="B9" s="17" t="s">
        <v>8</v>
      </c>
      <c r="C9" s="18" t="s">
        <v>36</v>
      </c>
      <c r="D9" s="18" t="s">
        <v>109</v>
      </c>
      <c r="E9" s="19"/>
      <c r="F9" s="20" t="s">
        <v>39</v>
      </c>
      <c r="G9" s="21" t="s">
        <v>40</v>
      </c>
      <c r="H9" s="22" t="s">
        <v>41</v>
      </c>
      <c r="I9" s="23" t="s">
        <v>104</v>
      </c>
      <c r="J9" s="16" t="s">
        <v>110</v>
      </c>
      <c r="K9" s="23" t="s">
        <v>104</v>
      </c>
      <c r="L9" s="21" t="s">
        <v>45</v>
      </c>
      <c r="M9" s="25">
        <v>690</v>
      </c>
      <c r="N9" s="26">
        <v>1100</v>
      </c>
      <c r="O9" s="26">
        <f t="shared" si="0"/>
        <v>759000</v>
      </c>
      <c r="P9" s="27">
        <v>0.04</v>
      </c>
      <c r="Q9" s="26">
        <f t="shared" si="1"/>
        <v>30360</v>
      </c>
      <c r="R9" s="31">
        <v>46142</v>
      </c>
      <c r="S9" s="28" t="s">
        <v>111</v>
      </c>
      <c r="T9" s="32">
        <v>0.8</v>
      </c>
      <c r="U9" s="30">
        <v>0.2</v>
      </c>
      <c r="V9" s="26">
        <f>Q9*U9</f>
        <v>6072</v>
      </c>
      <c r="W9" s="26">
        <f t="shared" ref="W9:W16" si="2">V9</f>
        <v>6072</v>
      </c>
      <c r="X9" s="26">
        <f t="shared" ref="X9:X16" si="3">V9-W9</f>
        <v>0</v>
      </c>
      <c r="Y9" s="26">
        <v>24288</v>
      </c>
    </row>
    <row r="10" ht="70.25" spans="1:25">
      <c r="A10" s="16">
        <v>5</v>
      </c>
      <c r="B10" s="17" t="s">
        <v>8</v>
      </c>
      <c r="C10" s="18" t="s">
        <v>36</v>
      </c>
      <c r="D10" s="18" t="s">
        <v>109</v>
      </c>
      <c r="E10" s="19"/>
      <c r="F10" s="20" t="s">
        <v>39</v>
      </c>
      <c r="G10" s="21" t="s">
        <v>40</v>
      </c>
      <c r="H10" s="22" t="s">
        <v>41</v>
      </c>
      <c r="I10" s="23" t="s">
        <v>57</v>
      </c>
      <c r="J10" s="16" t="s">
        <v>112</v>
      </c>
      <c r="K10" s="23" t="s">
        <v>108</v>
      </c>
      <c r="L10" s="21" t="s">
        <v>45</v>
      </c>
      <c r="M10" s="25">
        <v>690</v>
      </c>
      <c r="N10" s="26">
        <v>2000</v>
      </c>
      <c r="O10" s="26">
        <f t="shared" si="0"/>
        <v>1380000</v>
      </c>
      <c r="P10" s="27">
        <v>0.08</v>
      </c>
      <c r="Q10" s="26">
        <f t="shared" si="1"/>
        <v>110400</v>
      </c>
      <c r="R10" s="31">
        <v>46142</v>
      </c>
      <c r="S10" s="28" t="s">
        <v>111</v>
      </c>
      <c r="T10" s="32">
        <v>0.6</v>
      </c>
      <c r="U10" s="30">
        <v>0.4</v>
      </c>
      <c r="V10" s="26">
        <f>Q10*U10</f>
        <v>44160</v>
      </c>
      <c r="W10" s="26">
        <f t="shared" si="2"/>
        <v>44160</v>
      </c>
      <c r="X10" s="26">
        <f t="shared" si="3"/>
        <v>0</v>
      </c>
      <c r="Y10" s="26">
        <v>66240</v>
      </c>
    </row>
    <row r="11" ht="70.25" spans="1:25">
      <c r="A11" s="16">
        <v>6</v>
      </c>
      <c r="B11" s="17" t="s">
        <v>8</v>
      </c>
      <c r="C11" s="18" t="s">
        <v>36</v>
      </c>
      <c r="D11" s="36" t="s">
        <v>113</v>
      </c>
      <c r="E11" s="37" t="s">
        <v>114</v>
      </c>
      <c r="F11" s="16" t="s">
        <v>39</v>
      </c>
      <c r="G11" s="21" t="s">
        <v>40</v>
      </c>
      <c r="H11" s="22" t="s">
        <v>115</v>
      </c>
      <c r="I11" s="16" t="s">
        <v>116</v>
      </c>
      <c r="J11" s="16" t="s">
        <v>117</v>
      </c>
      <c r="K11" s="16" t="s">
        <v>116</v>
      </c>
      <c r="L11" s="21" t="s">
        <v>118</v>
      </c>
      <c r="M11" s="38">
        <v>7600</v>
      </c>
      <c r="N11" s="26">
        <v>2500</v>
      </c>
      <c r="O11" s="26">
        <f t="shared" si="0"/>
        <v>19000000</v>
      </c>
      <c r="P11" s="27">
        <v>0.07</v>
      </c>
      <c r="Q11" s="26">
        <f t="shared" si="1"/>
        <v>1330000</v>
      </c>
      <c r="R11" s="31">
        <v>46129</v>
      </c>
      <c r="S11" s="37" t="s">
        <v>119</v>
      </c>
      <c r="T11" s="39">
        <v>0.75</v>
      </c>
      <c r="U11" s="30">
        <v>0.25</v>
      </c>
      <c r="V11" s="26">
        <f t="shared" ref="V9:V15" si="4">Q11*U11</f>
        <v>332500</v>
      </c>
      <c r="W11" s="26">
        <f t="shared" si="2"/>
        <v>332500</v>
      </c>
      <c r="X11" s="26">
        <f t="shared" si="3"/>
        <v>0</v>
      </c>
      <c r="Y11" s="26">
        <v>997500</v>
      </c>
    </row>
    <row r="12" ht="70.25" spans="1:25">
      <c r="A12" s="16">
        <v>7</v>
      </c>
      <c r="B12" s="17" t="s">
        <v>8</v>
      </c>
      <c r="C12" s="18" t="s">
        <v>36</v>
      </c>
      <c r="D12" s="18" t="s">
        <v>120</v>
      </c>
      <c r="E12" s="19" t="s">
        <v>121</v>
      </c>
      <c r="F12" s="20" t="s">
        <v>39</v>
      </c>
      <c r="G12" s="21" t="s">
        <v>40</v>
      </c>
      <c r="H12" s="22" t="s">
        <v>41</v>
      </c>
      <c r="I12" s="23" t="s">
        <v>122</v>
      </c>
      <c r="J12" s="16" t="s">
        <v>123</v>
      </c>
      <c r="K12" s="23" t="s">
        <v>122</v>
      </c>
      <c r="L12" s="21" t="s">
        <v>45</v>
      </c>
      <c r="M12" s="25">
        <v>127.6</v>
      </c>
      <c r="N12" s="26">
        <v>1000</v>
      </c>
      <c r="O12" s="26">
        <f t="shared" ref="O12:O21" si="5">M12*N12</f>
        <v>127600</v>
      </c>
      <c r="P12" s="27">
        <v>0.035</v>
      </c>
      <c r="Q12" s="26">
        <f t="shared" ref="Q12:Q21" si="6">O12*P12</f>
        <v>4466</v>
      </c>
      <c r="R12" s="31">
        <v>46134</v>
      </c>
      <c r="S12" s="37" t="s">
        <v>124</v>
      </c>
      <c r="T12" s="32">
        <v>0.8</v>
      </c>
      <c r="U12" s="30">
        <v>0.2</v>
      </c>
      <c r="V12" s="26">
        <f t="shared" si="4"/>
        <v>893.2</v>
      </c>
      <c r="W12" s="26">
        <f t="shared" si="2"/>
        <v>893.2</v>
      </c>
      <c r="X12" s="26">
        <f t="shared" si="3"/>
        <v>0</v>
      </c>
      <c r="Y12" s="26">
        <v>3572.8</v>
      </c>
    </row>
    <row r="13" ht="70.25" spans="1:25">
      <c r="A13" s="16">
        <v>8</v>
      </c>
      <c r="B13" s="17" t="s">
        <v>8</v>
      </c>
      <c r="C13" s="18" t="s">
        <v>36</v>
      </c>
      <c r="D13" s="18" t="s">
        <v>125</v>
      </c>
      <c r="E13" s="19" t="s">
        <v>126</v>
      </c>
      <c r="F13" s="20" t="s">
        <v>39</v>
      </c>
      <c r="G13" s="21" t="s">
        <v>40</v>
      </c>
      <c r="H13" s="22" t="s">
        <v>41</v>
      </c>
      <c r="I13" s="23" t="s">
        <v>42</v>
      </c>
      <c r="J13" s="16" t="s">
        <v>127</v>
      </c>
      <c r="K13" s="23" t="s">
        <v>128</v>
      </c>
      <c r="L13" s="21" t="s">
        <v>45</v>
      </c>
      <c r="M13" s="25">
        <v>9</v>
      </c>
      <c r="N13" s="26">
        <v>3000</v>
      </c>
      <c r="O13" s="26">
        <f t="shared" si="5"/>
        <v>27000</v>
      </c>
      <c r="P13" s="27">
        <v>0.08</v>
      </c>
      <c r="Q13" s="26">
        <f t="shared" si="6"/>
        <v>2160</v>
      </c>
      <c r="R13" s="31">
        <v>46136</v>
      </c>
      <c r="S13" s="37" t="s">
        <v>129</v>
      </c>
      <c r="T13" s="32">
        <v>0.6</v>
      </c>
      <c r="U13" s="30">
        <v>0.4</v>
      </c>
      <c r="V13" s="26">
        <f t="shared" si="4"/>
        <v>864</v>
      </c>
      <c r="W13" s="26">
        <f t="shared" si="2"/>
        <v>864</v>
      </c>
      <c r="X13" s="26">
        <f t="shared" si="3"/>
        <v>0</v>
      </c>
      <c r="Y13" s="26">
        <v>1296</v>
      </c>
    </row>
    <row r="14" ht="70.25" spans="1:25">
      <c r="A14" s="16">
        <v>9</v>
      </c>
      <c r="B14" s="17" t="s">
        <v>8</v>
      </c>
      <c r="C14" s="18" t="s">
        <v>36</v>
      </c>
      <c r="D14" s="18" t="s">
        <v>130</v>
      </c>
      <c r="E14" s="19" t="s">
        <v>131</v>
      </c>
      <c r="F14" s="20" t="s">
        <v>39</v>
      </c>
      <c r="G14" s="21" t="s">
        <v>40</v>
      </c>
      <c r="H14" s="22" t="s">
        <v>41</v>
      </c>
      <c r="I14" s="23" t="s">
        <v>57</v>
      </c>
      <c r="J14" s="16" t="s">
        <v>132</v>
      </c>
      <c r="K14" s="23" t="s">
        <v>133</v>
      </c>
      <c r="L14" s="21" t="s">
        <v>45</v>
      </c>
      <c r="M14" s="25">
        <v>115</v>
      </c>
      <c r="N14" s="26">
        <v>1500</v>
      </c>
      <c r="O14" s="26">
        <f t="shared" si="5"/>
        <v>172500</v>
      </c>
      <c r="P14" s="27">
        <v>0.08</v>
      </c>
      <c r="Q14" s="26">
        <f t="shared" si="6"/>
        <v>13800</v>
      </c>
      <c r="R14" s="31">
        <v>46150</v>
      </c>
      <c r="S14" s="37" t="s">
        <v>134</v>
      </c>
      <c r="T14" s="32">
        <v>0.6</v>
      </c>
      <c r="U14" s="30">
        <v>0.4</v>
      </c>
      <c r="V14" s="26">
        <f t="shared" si="4"/>
        <v>5520</v>
      </c>
      <c r="W14" s="26">
        <f t="shared" si="2"/>
        <v>5520</v>
      </c>
      <c r="X14" s="26">
        <f t="shared" si="3"/>
        <v>0</v>
      </c>
      <c r="Y14" s="26">
        <v>8280</v>
      </c>
    </row>
    <row r="15" ht="70.25" spans="1:25">
      <c r="A15" s="16">
        <v>10</v>
      </c>
      <c r="B15" s="17" t="s">
        <v>8</v>
      </c>
      <c r="C15" s="18" t="s">
        <v>36</v>
      </c>
      <c r="D15" s="18" t="s">
        <v>135</v>
      </c>
      <c r="E15" s="19"/>
      <c r="F15" s="20" t="s">
        <v>39</v>
      </c>
      <c r="G15" s="21" t="s">
        <v>40</v>
      </c>
      <c r="H15" s="22" t="s">
        <v>41</v>
      </c>
      <c r="I15" s="34" t="s">
        <v>122</v>
      </c>
      <c r="J15" s="16" t="s">
        <v>136</v>
      </c>
      <c r="K15" s="34" t="s">
        <v>122</v>
      </c>
      <c r="L15" s="21" t="s">
        <v>45</v>
      </c>
      <c r="M15" s="25">
        <v>1440</v>
      </c>
      <c r="N15" s="26">
        <v>1000</v>
      </c>
      <c r="O15" s="26">
        <f t="shared" si="5"/>
        <v>1440000</v>
      </c>
      <c r="P15" s="27">
        <v>0.035</v>
      </c>
      <c r="Q15" s="26">
        <f t="shared" si="6"/>
        <v>50400</v>
      </c>
      <c r="R15" s="31">
        <v>46150</v>
      </c>
      <c r="S15" s="37" t="s">
        <v>134</v>
      </c>
      <c r="T15" s="32">
        <v>0.8</v>
      </c>
      <c r="U15" s="30">
        <v>0.2</v>
      </c>
      <c r="V15" s="26">
        <f t="shared" si="4"/>
        <v>10080</v>
      </c>
      <c r="W15" s="26">
        <f t="shared" si="2"/>
        <v>10080</v>
      </c>
      <c r="X15" s="26">
        <f t="shared" si="3"/>
        <v>0</v>
      </c>
      <c r="Y15" s="26">
        <v>40320</v>
      </c>
    </row>
    <row r="16" ht="35.1" spans="1:25">
      <c r="A16" s="16">
        <v>11</v>
      </c>
      <c r="B16" s="33" t="s">
        <v>8</v>
      </c>
      <c r="C16" s="34" t="s">
        <v>36</v>
      </c>
      <c r="D16" s="34" t="s">
        <v>137</v>
      </c>
      <c r="E16" s="19" t="s">
        <v>138</v>
      </c>
      <c r="F16" s="20" t="s">
        <v>39</v>
      </c>
      <c r="G16" s="21" t="s">
        <v>40</v>
      </c>
      <c r="H16" s="22" t="s">
        <v>41</v>
      </c>
      <c r="I16" s="23" t="s">
        <v>57</v>
      </c>
      <c r="J16" s="16" t="s">
        <v>139</v>
      </c>
      <c r="K16" s="23" t="s">
        <v>59</v>
      </c>
      <c r="L16" s="21" t="s">
        <v>45</v>
      </c>
      <c r="M16" s="25">
        <v>2632</v>
      </c>
      <c r="N16" s="26">
        <v>900</v>
      </c>
      <c r="O16" s="26">
        <f t="shared" si="5"/>
        <v>2368800</v>
      </c>
      <c r="P16" s="27">
        <v>0.08</v>
      </c>
      <c r="Q16" s="26">
        <f t="shared" si="6"/>
        <v>189504</v>
      </c>
      <c r="R16" s="31">
        <v>46172</v>
      </c>
      <c r="S16" s="37" t="s">
        <v>140</v>
      </c>
      <c r="T16" s="32">
        <v>0.6</v>
      </c>
      <c r="U16" s="30">
        <v>0.4</v>
      </c>
      <c r="V16" s="35">
        <f>(Q16+Q17)*U16</f>
        <v>101401.6</v>
      </c>
      <c r="W16" s="35">
        <f t="shared" si="2"/>
        <v>101401.6</v>
      </c>
      <c r="X16" s="35">
        <f t="shared" si="3"/>
        <v>0</v>
      </c>
      <c r="Y16" s="35">
        <v>152102.4</v>
      </c>
    </row>
    <row r="17" ht="35.1" spans="1:25">
      <c r="A17" s="16"/>
      <c r="B17" s="33"/>
      <c r="C17" s="34"/>
      <c r="D17" s="34"/>
      <c r="E17" s="19"/>
      <c r="F17" s="20"/>
      <c r="G17" s="21"/>
      <c r="H17" s="22"/>
      <c r="I17" s="23"/>
      <c r="J17" s="16"/>
      <c r="K17" s="23" t="s">
        <v>108</v>
      </c>
      <c r="L17" s="21" t="s">
        <v>45</v>
      </c>
      <c r="M17" s="25">
        <v>400</v>
      </c>
      <c r="N17" s="26">
        <v>2000</v>
      </c>
      <c r="O17" s="26">
        <f t="shared" si="5"/>
        <v>800000</v>
      </c>
      <c r="P17" s="27">
        <v>0.08</v>
      </c>
      <c r="Q17" s="26">
        <f t="shared" si="6"/>
        <v>64000</v>
      </c>
      <c r="R17" s="31"/>
      <c r="S17" s="37"/>
      <c r="T17" s="32"/>
      <c r="U17" s="30"/>
      <c r="V17" s="35"/>
      <c r="W17" s="35"/>
      <c r="X17" s="35"/>
      <c r="Y17" s="35"/>
    </row>
    <row r="18" ht="70.25" spans="1:25">
      <c r="A18" s="16">
        <v>12</v>
      </c>
      <c r="B18" s="17" t="s">
        <v>8</v>
      </c>
      <c r="C18" s="18" t="s">
        <v>36</v>
      </c>
      <c r="D18" s="18" t="s">
        <v>141</v>
      </c>
      <c r="E18" s="19" t="s">
        <v>142</v>
      </c>
      <c r="F18" s="20" t="s">
        <v>39</v>
      </c>
      <c r="G18" s="21" t="s">
        <v>40</v>
      </c>
      <c r="H18" s="22" t="s">
        <v>41</v>
      </c>
      <c r="I18" s="34" t="s">
        <v>42</v>
      </c>
      <c r="J18" s="16" t="s">
        <v>143</v>
      </c>
      <c r="K18" s="20" t="s">
        <v>44</v>
      </c>
      <c r="L18" s="21" t="s">
        <v>45</v>
      </c>
      <c r="M18" s="25">
        <v>150</v>
      </c>
      <c r="N18" s="26">
        <v>3000</v>
      </c>
      <c r="O18" s="26">
        <f t="shared" si="5"/>
        <v>450000</v>
      </c>
      <c r="P18" s="27">
        <v>0.08</v>
      </c>
      <c r="Q18" s="26">
        <f t="shared" si="6"/>
        <v>36000</v>
      </c>
      <c r="R18" s="31">
        <v>46172</v>
      </c>
      <c r="S18" s="37" t="s">
        <v>140</v>
      </c>
      <c r="T18" s="32">
        <v>0.6</v>
      </c>
      <c r="U18" s="30">
        <v>0.4</v>
      </c>
      <c r="V18" s="26">
        <f>Q18*U18</f>
        <v>14400</v>
      </c>
      <c r="W18" s="26">
        <f>V18</f>
        <v>14400</v>
      </c>
      <c r="X18" s="26">
        <f>V18-W18</f>
        <v>0</v>
      </c>
      <c r="Y18" s="26">
        <v>21600</v>
      </c>
    </row>
    <row r="19" ht="70.25" spans="1:25">
      <c r="A19" s="16">
        <v>13</v>
      </c>
      <c r="B19" s="17" t="s">
        <v>8</v>
      </c>
      <c r="C19" s="18" t="s">
        <v>36</v>
      </c>
      <c r="D19" s="18" t="s">
        <v>144</v>
      </c>
      <c r="E19" s="19" t="s">
        <v>145</v>
      </c>
      <c r="F19" s="20" t="s">
        <v>39</v>
      </c>
      <c r="G19" s="21" t="s">
        <v>40</v>
      </c>
      <c r="H19" s="22" t="s">
        <v>41</v>
      </c>
      <c r="I19" s="34" t="s">
        <v>122</v>
      </c>
      <c r="J19" s="16" t="s">
        <v>146</v>
      </c>
      <c r="K19" s="34" t="s">
        <v>122</v>
      </c>
      <c r="L19" s="21" t="s">
        <v>45</v>
      </c>
      <c r="M19" s="25">
        <v>440</v>
      </c>
      <c r="N19" s="26">
        <v>1000</v>
      </c>
      <c r="O19" s="26">
        <f t="shared" si="5"/>
        <v>440000</v>
      </c>
      <c r="P19" s="27">
        <v>0.035</v>
      </c>
      <c r="Q19" s="26">
        <f t="shared" si="6"/>
        <v>15400</v>
      </c>
      <c r="R19" s="31">
        <v>46184</v>
      </c>
      <c r="S19" s="37" t="s">
        <v>124</v>
      </c>
      <c r="T19" s="32">
        <v>0.8</v>
      </c>
      <c r="U19" s="30">
        <v>0.2</v>
      </c>
      <c r="V19" s="26">
        <f>Q19*U19</f>
        <v>3080</v>
      </c>
      <c r="W19" s="26">
        <f>V19</f>
        <v>3080</v>
      </c>
      <c r="X19" s="26">
        <f>V19-W19</f>
        <v>0</v>
      </c>
      <c r="Y19" s="26">
        <v>12320</v>
      </c>
    </row>
    <row r="20" ht="87.8" spans="1:25">
      <c r="A20" s="16">
        <v>14</v>
      </c>
      <c r="B20" s="17" t="s">
        <v>8</v>
      </c>
      <c r="C20" s="18" t="s">
        <v>36</v>
      </c>
      <c r="D20" s="18" t="s">
        <v>147</v>
      </c>
      <c r="E20" s="19" t="s">
        <v>148</v>
      </c>
      <c r="F20" s="20" t="s">
        <v>39</v>
      </c>
      <c r="G20" s="21" t="s">
        <v>40</v>
      </c>
      <c r="H20" s="22" t="s">
        <v>41</v>
      </c>
      <c r="I20" s="34" t="s">
        <v>122</v>
      </c>
      <c r="J20" s="16" t="s">
        <v>149</v>
      </c>
      <c r="K20" s="34" t="s">
        <v>122</v>
      </c>
      <c r="L20" s="21" t="s">
        <v>45</v>
      </c>
      <c r="M20" s="25">
        <v>810</v>
      </c>
      <c r="N20" s="26">
        <v>1000</v>
      </c>
      <c r="O20" s="26">
        <f t="shared" si="5"/>
        <v>810000</v>
      </c>
      <c r="P20" s="27">
        <v>0.035</v>
      </c>
      <c r="Q20" s="26">
        <f t="shared" si="6"/>
        <v>28350</v>
      </c>
      <c r="R20" s="31">
        <v>46186</v>
      </c>
      <c r="S20" s="37" t="s">
        <v>124</v>
      </c>
      <c r="T20" s="32">
        <v>0.8</v>
      </c>
      <c r="U20" s="30">
        <v>0.2</v>
      </c>
      <c r="V20" s="26">
        <f>Q20*U20</f>
        <v>5670</v>
      </c>
      <c r="W20" s="26">
        <f>V20</f>
        <v>5670</v>
      </c>
      <c r="X20" s="26">
        <f>V20-W20</f>
        <v>0</v>
      </c>
      <c r="Y20" s="26">
        <v>22680</v>
      </c>
    </row>
    <row r="21" ht="70.25" spans="1:25">
      <c r="A21" s="16">
        <v>15</v>
      </c>
      <c r="B21" s="17" t="s">
        <v>8</v>
      </c>
      <c r="C21" s="18" t="s">
        <v>36</v>
      </c>
      <c r="D21" s="18" t="s">
        <v>150</v>
      </c>
      <c r="E21" s="19" t="s">
        <v>151</v>
      </c>
      <c r="F21" s="20" t="s">
        <v>39</v>
      </c>
      <c r="G21" s="21" t="s">
        <v>40</v>
      </c>
      <c r="H21" s="22" t="s">
        <v>41</v>
      </c>
      <c r="I21" s="34" t="s">
        <v>122</v>
      </c>
      <c r="J21" s="16" t="s">
        <v>152</v>
      </c>
      <c r="K21" s="34" t="s">
        <v>122</v>
      </c>
      <c r="L21" s="21" t="s">
        <v>45</v>
      </c>
      <c r="M21" s="25">
        <v>122</v>
      </c>
      <c r="N21" s="26">
        <v>1000</v>
      </c>
      <c r="O21" s="26">
        <f t="shared" si="5"/>
        <v>122000</v>
      </c>
      <c r="P21" s="27">
        <v>0.035</v>
      </c>
      <c r="Q21" s="26">
        <f t="shared" si="6"/>
        <v>4270</v>
      </c>
      <c r="R21" s="31">
        <v>46186</v>
      </c>
      <c r="S21" s="37" t="s">
        <v>124</v>
      </c>
      <c r="T21" s="32">
        <v>0.8</v>
      </c>
      <c r="U21" s="30">
        <v>0.2</v>
      </c>
      <c r="V21" s="26">
        <f>Q21*U21</f>
        <v>854</v>
      </c>
      <c r="W21" s="26">
        <f>V21</f>
        <v>854</v>
      </c>
      <c r="X21" s="26">
        <f>V21-W21</f>
        <v>0</v>
      </c>
      <c r="Y21" s="26">
        <v>3416</v>
      </c>
    </row>
    <row r="22" ht="70.25" spans="1:25">
      <c r="A22" s="16">
        <v>16</v>
      </c>
      <c r="B22" s="17" t="s">
        <v>8</v>
      </c>
      <c r="C22" s="18" t="s">
        <v>36</v>
      </c>
      <c r="D22" s="18" t="s">
        <v>153</v>
      </c>
      <c r="E22" s="19" t="s">
        <v>154</v>
      </c>
      <c r="F22" s="20" t="s">
        <v>39</v>
      </c>
      <c r="G22" s="21" t="s">
        <v>40</v>
      </c>
      <c r="H22" s="22" t="s">
        <v>41</v>
      </c>
      <c r="I22" s="34" t="s">
        <v>122</v>
      </c>
      <c r="J22" s="16" t="s">
        <v>155</v>
      </c>
      <c r="K22" s="34" t="s">
        <v>122</v>
      </c>
      <c r="L22" s="21" t="s">
        <v>45</v>
      </c>
      <c r="M22" s="25">
        <v>1458</v>
      </c>
      <c r="N22" s="26">
        <v>1000</v>
      </c>
      <c r="O22" s="26">
        <v>1458000</v>
      </c>
      <c r="P22" s="27">
        <v>0.035</v>
      </c>
      <c r="Q22" s="26">
        <v>51030</v>
      </c>
      <c r="R22" s="31">
        <v>46191</v>
      </c>
      <c r="S22" s="37" t="s">
        <v>156</v>
      </c>
      <c r="T22" s="32">
        <v>0.8</v>
      </c>
      <c r="U22" s="30">
        <v>0.2</v>
      </c>
      <c r="V22" s="26">
        <v>10206</v>
      </c>
      <c r="W22" s="26">
        <v>10206</v>
      </c>
      <c r="X22" s="26">
        <v>0</v>
      </c>
      <c r="Y22" s="26">
        <v>40824</v>
      </c>
    </row>
    <row r="23" ht="70.25" spans="1:25">
      <c r="A23" s="16">
        <v>17</v>
      </c>
      <c r="B23" s="17" t="s">
        <v>8</v>
      </c>
      <c r="C23" s="18" t="s">
        <v>36</v>
      </c>
      <c r="D23" s="18" t="s">
        <v>157</v>
      </c>
      <c r="E23" s="19" t="s">
        <v>158</v>
      </c>
      <c r="F23" s="20" t="s">
        <v>39</v>
      </c>
      <c r="G23" s="21" t="s">
        <v>40</v>
      </c>
      <c r="H23" s="22" t="s">
        <v>41</v>
      </c>
      <c r="I23" s="34" t="s">
        <v>122</v>
      </c>
      <c r="J23" s="16" t="s">
        <v>159</v>
      </c>
      <c r="K23" s="34" t="s">
        <v>122</v>
      </c>
      <c r="L23" s="21" t="s">
        <v>45</v>
      </c>
      <c r="M23" s="25">
        <v>910</v>
      </c>
      <c r="N23" s="26">
        <v>1000</v>
      </c>
      <c r="O23" s="26">
        <v>910000</v>
      </c>
      <c r="P23" s="27">
        <v>0.035</v>
      </c>
      <c r="Q23" s="26">
        <v>31850</v>
      </c>
      <c r="R23" s="31">
        <v>46198</v>
      </c>
      <c r="S23" s="37" t="s">
        <v>124</v>
      </c>
      <c r="T23" s="32">
        <v>0.8</v>
      </c>
      <c r="U23" s="30">
        <v>0.2</v>
      </c>
      <c r="V23" s="26">
        <v>6370</v>
      </c>
      <c r="W23" s="26">
        <v>6370</v>
      </c>
      <c r="X23" s="26">
        <v>0</v>
      </c>
      <c r="Y23" s="26">
        <v>25480</v>
      </c>
    </row>
    <row r="24" ht="70.25" spans="1:25">
      <c r="A24" s="16">
        <v>18</v>
      </c>
      <c r="B24" s="17" t="s">
        <v>8</v>
      </c>
      <c r="C24" s="18" t="s">
        <v>36</v>
      </c>
      <c r="D24" s="18" t="s">
        <v>160</v>
      </c>
      <c r="E24" s="19" t="s">
        <v>161</v>
      </c>
      <c r="F24" s="20" t="s">
        <v>39</v>
      </c>
      <c r="G24" s="21" t="s">
        <v>40</v>
      </c>
      <c r="H24" s="22" t="s">
        <v>41</v>
      </c>
      <c r="I24" s="34" t="s">
        <v>122</v>
      </c>
      <c r="J24" s="16" t="s">
        <v>162</v>
      </c>
      <c r="K24" s="34" t="s">
        <v>122</v>
      </c>
      <c r="L24" s="21" t="s">
        <v>45</v>
      </c>
      <c r="M24" s="25">
        <v>193</v>
      </c>
      <c r="N24" s="26">
        <v>1000</v>
      </c>
      <c r="O24" s="26">
        <v>193000</v>
      </c>
      <c r="P24" s="27">
        <v>0.035</v>
      </c>
      <c r="Q24" s="26">
        <v>6755</v>
      </c>
      <c r="R24" s="31">
        <v>46198</v>
      </c>
      <c r="S24" s="37" t="s">
        <v>124</v>
      </c>
      <c r="T24" s="32">
        <v>0.8</v>
      </c>
      <c r="U24" s="30">
        <v>0.2</v>
      </c>
      <c r="V24" s="26">
        <v>1351</v>
      </c>
      <c r="W24" s="26">
        <v>1351</v>
      </c>
      <c r="X24" s="26">
        <v>0</v>
      </c>
      <c r="Y24" s="26">
        <v>5404</v>
      </c>
    </row>
    <row r="25" ht="35.1" spans="1:25">
      <c r="A25" s="16">
        <v>19</v>
      </c>
      <c r="B25" s="33" t="s">
        <v>8</v>
      </c>
      <c r="C25" s="34" t="s">
        <v>36</v>
      </c>
      <c r="D25" s="34" t="s">
        <v>163</v>
      </c>
      <c r="E25" s="19" t="s">
        <v>164</v>
      </c>
      <c r="F25" s="20" t="s">
        <v>39</v>
      </c>
      <c r="G25" s="21" t="s">
        <v>40</v>
      </c>
      <c r="H25" s="22" t="s">
        <v>41</v>
      </c>
      <c r="I25" s="23" t="s">
        <v>57</v>
      </c>
      <c r="J25" s="16" t="s">
        <v>165</v>
      </c>
      <c r="K25" s="23" t="s">
        <v>59</v>
      </c>
      <c r="L25" s="21" t="s">
        <v>45</v>
      </c>
      <c r="M25" s="25">
        <v>240</v>
      </c>
      <c r="N25" s="26">
        <v>900</v>
      </c>
      <c r="O25" s="26">
        <v>216000</v>
      </c>
      <c r="P25" s="27">
        <v>0.08</v>
      </c>
      <c r="Q25" s="26">
        <v>17280</v>
      </c>
      <c r="R25" s="31">
        <v>46201</v>
      </c>
      <c r="S25" s="37" t="s">
        <v>166</v>
      </c>
      <c r="T25" s="32">
        <v>0.6</v>
      </c>
      <c r="U25" s="30">
        <v>0.4</v>
      </c>
      <c r="V25" s="35">
        <v>15872</v>
      </c>
      <c r="W25" s="35">
        <v>15872</v>
      </c>
      <c r="X25" s="35">
        <v>0</v>
      </c>
      <c r="Y25" s="35">
        <v>23808</v>
      </c>
    </row>
    <row r="26" ht="35.1" spans="1:25">
      <c r="A26" s="16"/>
      <c r="B26" s="33"/>
      <c r="C26" s="34"/>
      <c r="D26" s="34"/>
      <c r="E26" s="19"/>
      <c r="F26" s="20"/>
      <c r="G26" s="21"/>
      <c r="H26" s="22"/>
      <c r="I26" s="23"/>
      <c r="J26" s="16"/>
      <c r="K26" s="23" t="s">
        <v>108</v>
      </c>
      <c r="L26" s="21" t="s">
        <v>45</v>
      </c>
      <c r="M26" s="25">
        <v>140</v>
      </c>
      <c r="N26" s="26">
        <v>2000</v>
      </c>
      <c r="O26" s="26">
        <v>280000</v>
      </c>
      <c r="P26" s="27">
        <v>0.08</v>
      </c>
      <c r="Q26" s="26">
        <v>22400</v>
      </c>
      <c r="R26" s="31"/>
      <c r="S26" s="37"/>
      <c r="T26" s="32"/>
      <c r="U26" s="30"/>
      <c r="V26" s="35"/>
      <c r="W26" s="35"/>
      <c r="X26" s="35"/>
      <c r="Y26" s="35"/>
    </row>
    <row r="27" ht="35.1" spans="1:25">
      <c r="A27" s="16">
        <v>20</v>
      </c>
      <c r="B27" s="33" t="s">
        <v>8</v>
      </c>
      <c r="C27" s="34" t="s">
        <v>36</v>
      </c>
      <c r="D27" s="34" t="s">
        <v>167</v>
      </c>
      <c r="E27" s="19" t="s">
        <v>168</v>
      </c>
      <c r="F27" s="34" t="s">
        <v>39</v>
      </c>
      <c r="G27" s="21" t="s">
        <v>40</v>
      </c>
      <c r="H27" s="22" t="s">
        <v>41</v>
      </c>
      <c r="I27" s="23" t="s">
        <v>57</v>
      </c>
      <c r="J27" s="20" t="s">
        <v>169</v>
      </c>
      <c r="K27" s="23" t="s">
        <v>59</v>
      </c>
      <c r="L27" s="21" t="s">
        <v>45</v>
      </c>
      <c r="M27" s="40">
        <v>440</v>
      </c>
      <c r="N27" s="26">
        <v>900</v>
      </c>
      <c r="O27" s="26">
        <v>396000</v>
      </c>
      <c r="P27" s="27">
        <v>0.08</v>
      </c>
      <c r="Q27" s="26">
        <v>31680</v>
      </c>
      <c r="R27" s="31">
        <v>46201</v>
      </c>
      <c r="S27" s="41" t="s">
        <v>166</v>
      </c>
      <c r="T27" s="32">
        <v>0.6</v>
      </c>
      <c r="U27" s="30">
        <v>0.4</v>
      </c>
      <c r="V27" s="35">
        <v>26752</v>
      </c>
      <c r="W27" s="35">
        <v>26752</v>
      </c>
      <c r="X27" s="35">
        <v>0</v>
      </c>
      <c r="Y27" s="35">
        <v>40128</v>
      </c>
    </row>
    <row r="28" ht="35.1" spans="1:25">
      <c r="A28" s="16"/>
      <c r="B28" s="33"/>
      <c r="C28" s="34"/>
      <c r="D28" s="34"/>
      <c r="E28" s="19"/>
      <c r="F28" s="34"/>
      <c r="G28" s="21"/>
      <c r="H28" s="22"/>
      <c r="I28" s="23"/>
      <c r="J28" s="20"/>
      <c r="K28" s="23" t="s">
        <v>108</v>
      </c>
      <c r="L28" s="21" t="s">
        <v>45</v>
      </c>
      <c r="M28" s="40">
        <v>220</v>
      </c>
      <c r="N28" s="26">
        <v>2000</v>
      </c>
      <c r="O28" s="26">
        <v>440000</v>
      </c>
      <c r="P28" s="27">
        <v>0.08</v>
      </c>
      <c r="Q28" s="26">
        <v>35200</v>
      </c>
      <c r="R28" s="31"/>
      <c r="S28" s="41"/>
      <c r="T28" s="32"/>
      <c r="U28" s="30"/>
      <c r="V28" s="35"/>
      <c r="W28" s="35"/>
      <c r="X28" s="35"/>
      <c r="Y28" s="35"/>
    </row>
    <row r="29" ht="70.25" spans="1:25">
      <c r="A29" s="16">
        <v>21</v>
      </c>
      <c r="B29" s="17" t="s">
        <v>8</v>
      </c>
      <c r="C29" s="18" t="s">
        <v>36</v>
      </c>
      <c r="D29" s="18" t="s">
        <v>170</v>
      </c>
      <c r="E29" s="19" t="s">
        <v>171</v>
      </c>
      <c r="F29" s="18" t="s">
        <v>39</v>
      </c>
      <c r="G29" s="21" t="s">
        <v>40</v>
      </c>
      <c r="H29" s="22" t="s">
        <v>41</v>
      </c>
      <c r="I29" s="23" t="s">
        <v>172</v>
      </c>
      <c r="J29" s="20" t="s">
        <v>173</v>
      </c>
      <c r="K29" s="23" t="s">
        <v>172</v>
      </c>
      <c r="L29" s="21" t="s">
        <v>45</v>
      </c>
      <c r="M29" s="40">
        <v>690</v>
      </c>
      <c r="N29" s="26">
        <v>5000</v>
      </c>
      <c r="O29" s="26">
        <v>3450000</v>
      </c>
      <c r="P29" s="27">
        <v>0.03</v>
      </c>
      <c r="Q29" s="26">
        <v>103500</v>
      </c>
      <c r="R29" s="31">
        <v>46203</v>
      </c>
      <c r="S29" s="41" t="s">
        <v>174</v>
      </c>
      <c r="T29" s="32">
        <v>0.6</v>
      </c>
      <c r="U29" s="30">
        <v>0.4</v>
      </c>
      <c r="V29" s="26">
        <v>41400</v>
      </c>
      <c r="W29" s="26">
        <v>41400</v>
      </c>
      <c r="X29" s="26">
        <v>0</v>
      </c>
      <c r="Y29" s="26">
        <v>62100</v>
      </c>
    </row>
    <row r="30" ht="35.1" spans="1:25">
      <c r="A30" s="16">
        <v>22</v>
      </c>
      <c r="B30" s="33" t="s">
        <v>8</v>
      </c>
      <c r="C30" s="34" t="s">
        <v>36</v>
      </c>
      <c r="D30" s="34" t="s">
        <v>175</v>
      </c>
      <c r="E30" s="19" t="s">
        <v>176</v>
      </c>
      <c r="F30" s="34" t="s">
        <v>39</v>
      </c>
      <c r="G30" s="21" t="s">
        <v>40</v>
      </c>
      <c r="H30" s="22" t="s">
        <v>41</v>
      </c>
      <c r="I30" s="23" t="s">
        <v>57</v>
      </c>
      <c r="J30" s="20" t="s">
        <v>177</v>
      </c>
      <c r="K30" s="23" t="s">
        <v>59</v>
      </c>
      <c r="L30" s="21" t="s">
        <v>45</v>
      </c>
      <c r="M30" s="40">
        <v>754</v>
      </c>
      <c r="N30" s="26">
        <v>900</v>
      </c>
      <c r="O30" s="26">
        <v>678600</v>
      </c>
      <c r="P30" s="27">
        <v>0.08</v>
      </c>
      <c r="Q30" s="26">
        <v>54288</v>
      </c>
      <c r="R30" s="31">
        <v>46203</v>
      </c>
      <c r="S30" s="41" t="s">
        <v>174</v>
      </c>
      <c r="T30" s="32">
        <v>0.6</v>
      </c>
      <c r="U30" s="30">
        <v>0.4</v>
      </c>
      <c r="V30" s="35">
        <v>32723.2</v>
      </c>
      <c r="W30" s="35">
        <v>32723.2</v>
      </c>
      <c r="X30" s="35">
        <v>0</v>
      </c>
      <c r="Y30" s="35">
        <v>49084.8</v>
      </c>
    </row>
    <row r="31" customFormat="1" ht="35.1" spans="1:25">
      <c r="A31" s="16"/>
      <c r="B31" s="33"/>
      <c r="C31" s="34"/>
      <c r="D31" s="34"/>
      <c r="E31" s="19"/>
      <c r="F31" s="34"/>
      <c r="G31" s="21"/>
      <c r="H31" s="22"/>
      <c r="I31" s="23"/>
      <c r="J31" s="20"/>
      <c r="K31" s="23" t="s">
        <v>108</v>
      </c>
      <c r="L31" s="21" t="s">
        <v>45</v>
      </c>
      <c r="M31" s="40">
        <v>22</v>
      </c>
      <c r="N31" s="26">
        <v>2000</v>
      </c>
      <c r="O31" s="26">
        <v>44000</v>
      </c>
      <c r="P31" s="27">
        <v>0.08</v>
      </c>
      <c r="Q31" s="26">
        <v>3520</v>
      </c>
      <c r="R31" s="31"/>
      <c r="S31" s="41"/>
      <c r="T31" s="32"/>
      <c r="U31" s="30"/>
      <c r="V31" s="35"/>
      <c r="W31" s="35"/>
      <c r="X31" s="35"/>
      <c r="Y31" s="35"/>
    </row>
    <row r="32" customFormat="1" ht="35.1" spans="1:25">
      <c r="A32" s="16"/>
      <c r="B32" s="33"/>
      <c r="C32" s="34"/>
      <c r="D32" s="34"/>
      <c r="E32" s="19"/>
      <c r="F32" s="34"/>
      <c r="G32" s="21"/>
      <c r="H32" s="22"/>
      <c r="I32" s="23"/>
      <c r="J32" s="20"/>
      <c r="K32" s="23" t="s">
        <v>133</v>
      </c>
      <c r="L32" s="21" t="s">
        <v>45</v>
      </c>
      <c r="M32" s="40">
        <v>200</v>
      </c>
      <c r="N32" s="26">
        <v>1500</v>
      </c>
      <c r="O32" s="26">
        <v>300000</v>
      </c>
      <c r="P32" s="27">
        <v>0.08</v>
      </c>
      <c r="Q32" s="26">
        <v>24000</v>
      </c>
      <c r="R32" s="31"/>
      <c r="S32" s="41"/>
      <c r="T32" s="32"/>
      <c r="U32" s="30"/>
      <c r="V32" s="35"/>
      <c r="W32" s="35"/>
      <c r="X32" s="35"/>
      <c r="Y32" s="35"/>
    </row>
    <row r="33" s="3" customFormat="1" ht="17.55" spans="1:25">
      <c r="A33" s="42" t="s">
        <v>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>
        <v>24006.6</v>
      </c>
      <c r="N33" s="43"/>
      <c r="O33" s="43">
        <v>40133700</v>
      </c>
      <c r="P33" s="15"/>
      <c r="Q33" s="43">
        <v>2531941</v>
      </c>
      <c r="R33" s="43"/>
      <c r="S33" s="43"/>
      <c r="T33" s="43"/>
      <c r="U33" s="15"/>
      <c r="V33" s="43">
        <v>761026.6</v>
      </c>
      <c r="W33" s="43">
        <v>761026.6</v>
      </c>
      <c r="X33" s="43">
        <v>0</v>
      </c>
      <c r="Y33" s="43">
        <v>1770914.4</v>
      </c>
    </row>
    <row r="34" spans="1:25">
      <c r="X34" s="44"/>
      <c r="Y34" s="45"/>
    </row>
    <row r="35" spans="1:25">
      <c r="X35" s="44"/>
      <c r="Y35" s="45"/>
    </row>
    <row r="36" spans="1:25">
      <c r="X36" s="44"/>
      <c r="Y36" s="45"/>
    </row>
  </sheetData>
  <autoFilter xmlns:etc="http://www.wps.cn/officeDocument/2017/etCustomData" ref="A4:Y33" etc:filterBottomFollowUsedRange="0">
    <extLst/>
  </autoFilter>
  <mergeCells count="93">
    <mergeCell ref="A2:Y2"/>
    <mergeCell ref="A33:L33"/>
    <mergeCell ref="A7:A8"/>
    <mergeCell ref="A16:A17"/>
    <mergeCell ref="A25:A26"/>
    <mergeCell ref="A27:A28"/>
    <mergeCell ref="A30:A32"/>
    <mergeCell ref="B7:B8"/>
    <mergeCell ref="B16:B17"/>
    <mergeCell ref="B25:B26"/>
    <mergeCell ref="B27:B28"/>
    <mergeCell ref="B30:B32"/>
    <mergeCell ref="C7:C8"/>
    <mergeCell ref="C16:C17"/>
    <mergeCell ref="C25:C26"/>
    <mergeCell ref="C27:C28"/>
    <mergeCell ref="C30:C32"/>
    <mergeCell ref="D7:D8"/>
    <mergeCell ref="D16:D17"/>
    <mergeCell ref="D25:D26"/>
    <mergeCell ref="D27:D28"/>
    <mergeCell ref="D30:D32"/>
    <mergeCell ref="E6:E10"/>
    <mergeCell ref="E14:E15"/>
    <mergeCell ref="E16:E17"/>
    <mergeCell ref="E25:E26"/>
    <mergeCell ref="E27:E28"/>
    <mergeCell ref="E30:E32"/>
    <mergeCell ref="F7:F8"/>
    <mergeCell ref="F16:F17"/>
    <mergeCell ref="F25:F26"/>
    <mergeCell ref="F27:F28"/>
    <mergeCell ref="F30:F32"/>
    <mergeCell ref="G7:G8"/>
    <mergeCell ref="G16:G17"/>
    <mergeCell ref="G25:G26"/>
    <mergeCell ref="G27:G28"/>
    <mergeCell ref="G30:G32"/>
    <mergeCell ref="H7:H8"/>
    <mergeCell ref="H16:H17"/>
    <mergeCell ref="H25:H26"/>
    <mergeCell ref="H27:H28"/>
    <mergeCell ref="H30:H32"/>
    <mergeCell ref="I7:I8"/>
    <mergeCell ref="I16:I17"/>
    <mergeCell ref="I25:I26"/>
    <mergeCell ref="I27:I28"/>
    <mergeCell ref="I30:I32"/>
    <mergeCell ref="J7:J8"/>
    <mergeCell ref="J16:J17"/>
    <mergeCell ref="J25:J26"/>
    <mergeCell ref="J27:J28"/>
    <mergeCell ref="J30:J32"/>
    <mergeCell ref="R7:R8"/>
    <mergeCell ref="R16:R17"/>
    <mergeCell ref="R25:R26"/>
    <mergeCell ref="R27:R28"/>
    <mergeCell ref="R30:R32"/>
    <mergeCell ref="S7:S8"/>
    <mergeCell ref="S16:S17"/>
    <mergeCell ref="S25:S26"/>
    <mergeCell ref="S27:S28"/>
    <mergeCell ref="S30:S32"/>
    <mergeCell ref="T7:T8"/>
    <mergeCell ref="T16:T17"/>
    <mergeCell ref="T25:T26"/>
    <mergeCell ref="T27:T28"/>
    <mergeCell ref="T30:T32"/>
    <mergeCell ref="U7:U8"/>
    <mergeCell ref="U16:U17"/>
    <mergeCell ref="U25:U26"/>
    <mergeCell ref="U27:U28"/>
    <mergeCell ref="U30:U32"/>
    <mergeCell ref="V7:V8"/>
    <mergeCell ref="V16:V17"/>
    <mergeCell ref="V25:V26"/>
    <mergeCell ref="V27:V28"/>
    <mergeCell ref="V30:V32"/>
    <mergeCell ref="W7:W8"/>
    <mergeCell ref="W16:W17"/>
    <mergeCell ref="W25:W26"/>
    <mergeCell ref="W27:W28"/>
    <mergeCell ref="W30:W32"/>
    <mergeCell ref="X7:X8"/>
    <mergeCell ref="X16:X17"/>
    <mergeCell ref="X25:X26"/>
    <mergeCell ref="X27:X28"/>
    <mergeCell ref="X30:X32"/>
    <mergeCell ref="Y7:Y8"/>
    <mergeCell ref="Y16:Y17"/>
    <mergeCell ref="Y25:Y26"/>
    <mergeCell ref="Y27:Y28"/>
    <mergeCell ref="Y30:Y32"/>
  </mergeCells>
  <dataValidations count="2">
    <dataValidation type="list" allowBlank="1" showInputMessage="1" showErrorMessage="1" sqref="C5:C32">
      <formula1>"深圳市内（含深汕）,省内市外"</formula1>
    </dataValidation>
    <dataValidation type="list" allowBlank="1" showInputMessage="1" showErrorMessage="1" sqref="F5:F32">
      <formula1>"菜篮子基地,农业龙头企业,市内其他主体"</formula1>
    </dataValidation>
  </dataValidations>
  <printOptions horizontalCentered="1"/>
  <pageMargins left="0.196527777777778" right="0.196527777777778" top="0.806944444444444" bottom="1.18055555555556" header="0.5" footer="0.5"/>
  <pageSetup paperSize="8" scale="61" firstPageNumber="11" fitToHeight="0" orientation="landscape" useFirstPageNumber="1" horizontalDpi="600"/>
  <headerFooter>
    <oddFooter>&amp;C&amp;P</oddFooter>
  </headerFooter>
  <rowBreaks count="4" manualBreakCount="4">
    <brk id="20" max="24" man="1"/>
    <brk id="33" max="16383" man="1"/>
    <brk id="33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</vt:lpstr>
      <vt:lpstr>附表2</vt:lpstr>
      <vt:lpstr>附表3</vt:lpstr>
      <vt:lpstr>附表4</vt:lpstr>
      <vt:lpstr>附表5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Fafa</cp:lastModifiedBy>
  <dcterms:created xsi:type="dcterms:W3CDTF">2025-05-22T01:51:00Z</dcterms:created>
  <dcterms:modified xsi:type="dcterms:W3CDTF">2026-09-17T11:58:10Z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2052-12.1.3.26881</vt:lpwstr>
  </property>
  <property fmtid="{D5CDD505-2E9C-101B-9397-08002B2CF9AE}" pid="3" name="KSOReadingLayout">
    <vt:bool>true</vt:bool>
  </property>
  <property fmtid="{D5CDD505-2E9C-101B-9397-08002B2CF9AE}" pid="4" name="ICV">
    <vt:lpwstr>F5A626F21331458C9E1FE0F1E14D61D5_12</vt:lpwstr>
  </property>
  <property fmtid="{D5CDD505-2E9C-101B-9397-08002B2CF9AE}" pid="5" name="CalculationRule">
    <vt:i4>0</vt:i4>
  </property>
</Properties>
</file>